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4bc583b8d0ccb1ed/America in Bloom/National Awards Program/City Contest Documents/2022 Contest and Judge Forms/Evaluation Report Files for Advisors/"/>
    </mc:Choice>
  </mc:AlternateContent>
  <xr:revisionPtr revIDLastSave="36" documentId="8_{F767ACA3-8BCA-429E-9D70-2B74D545148A}" xr6:coauthVersionLast="47" xr6:coauthVersionMax="47" xr10:uidLastSave="{86385AE1-6FB9-4864-8D9E-4A6383AEC154}"/>
  <bookViews>
    <workbookView xWindow="-120" yWindow="-120" windowWidth="29040" windowHeight="15720" tabRatio="911" activeTab="8" xr2:uid="{00000000-000D-0000-FFFF-FFFF00000000}"/>
  </bookViews>
  <sheets>
    <sheet name="Page 1 grid" sheetId="1" r:id="rId1"/>
    <sheet name="Community Vitality" sheetId="10" r:id="rId2"/>
    <sheet name="Flowers" sheetId="11" r:id="rId3"/>
    <sheet name="Landscaped Areas" sheetId="12" r:id="rId4"/>
    <sheet name="Urban Forestry" sheetId="13" r:id="rId5"/>
    <sheet name="Environmental Efforts" sheetId="14" r:id="rId6"/>
    <sheet name="Celebrating Heritage" sheetId="15" r:id="rId7"/>
    <sheet name="Overall Impression" sheetId="16" r:id="rId8"/>
    <sheet name="Evaluation Tour Prep" sheetId="17" r:id="rId9"/>
  </sheets>
  <definedNames>
    <definedName name="_Hlk1233720" localSheetId="5">'Environmental Efforts'!$A$21</definedName>
    <definedName name="_Hlk1233729" localSheetId="5">'Environmental Efforts'!#REF!</definedName>
    <definedName name="_xlnm.Print_Area" localSheetId="6">'Celebrating Heritage'!$A$1:$G$28</definedName>
    <definedName name="_xlnm.Print_Area" localSheetId="1">'Community Vitality'!$A$1:$G$31</definedName>
    <definedName name="_xlnm.Print_Area" localSheetId="5">'Environmental Efforts'!$A$1:$G$35</definedName>
    <definedName name="_xlnm.Print_Area" localSheetId="8">'Evaluation Tour Prep'!$A$1:$D$23</definedName>
    <definedName name="_xlnm.Print_Area" localSheetId="2">Flowers!$A$1:$G$35</definedName>
    <definedName name="_xlnm.Print_Area" localSheetId="3">'Landscaped Areas'!$A$1:$G$33</definedName>
    <definedName name="_xlnm.Print_Area" localSheetId="7">'Overall Impression'!$A$1:$G$30</definedName>
    <definedName name="_xlnm.Print_Area" localSheetId="4">'Urban Forestry'!$A$1:$G$32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7" l="1"/>
  <c r="F35" i="14"/>
  <c r="J12" i="12"/>
  <c r="I12" i="12" l="1"/>
  <c r="H13" i="15" l="1"/>
  <c r="J13" i="15" s="1"/>
  <c r="I13" i="15"/>
  <c r="H16" i="14"/>
  <c r="J16" i="14" s="1"/>
  <c r="I16" i="14"/>
  <c r="H17" i="14"/>
  <c r="J17" i="14" s="1"/>
  <c r="I17" i="14"/>
  <c r="H11" i="14"/>
  <c r="J11" i="14" s="1"/>
  <c r="I11" i="14"/>
  <c r="H12" i="14"/>
  <c r="J12" i="14" s="1"/>
  <c r="I12" i="14"/>
  <c r="H25" i="10"/>
  <c r="J25" i="10" s="1"/>
  <c r="I25" i="10"/>
  <c r="H29" i="14" l="1"/>
  <c r="J29" i="14" s="1"/>
  <c r="I29" i="14"/>
  <c r="H27" i="12"/>
  <c r="J27" i="12" s="1"/>
  <c r="I27" i="12"/>
  <c r="I4" i="15"/>
  <c r="H4" i="15"/>
  <c r="J4" i="15" s="1"/>
  <c r="I4" i="14"/>
  <c r="H4" i="14"/>
  <c r="J4" i="14" s="1"/>
  <c r="I8" i="13"/>
  <c r="H8" i="13"/>
  <c r="J8" i="13" s="1"/>
  <c r="I7" i="13"/>
  <c r="H7" i="13"/>
  <c r="J7" i="13" s="1"/>
  <c r="I6" i="13"/>
  <c r="H6" i="13"/>
  <c r="J6" i="13" s="1"/>
  <c r="H6" i="12"/>
  <c r="J6" i="12" s="1"/>
  <c r="I6" i="12"/>
  <c r="I5" i="12"/>
  <c r="H5" i="12"/>
  <c r="J5" i="12" s="1"/>
  <c r="I4" i="11" l="1"/>
  <c r="H4" i="11"/>
  <c r="J4" i="11" s="1"/>
  <c r="H28" i="10" l="1"/>
  <c r="J28" i="10" s="1"/>
  <c r="H32" i="11"/>
  <c r="J32" i="11" s="1"/>
  <c r="H30" i="12"/>
  <c r="J30" i="12" s="1"/>
  <c r="H29" i="13"/>
  <c r="J29" i="13" s="1"/>
  <c r="H32" i="14"/>
  <c r="H25" i="15"/>
  <c r="J25" i="15" s="1"/>
  <c r="H27" i="16"/>
  <c r="J27" i="16" s="1"/>
  <c r="E20" i="17"/>
  <c r="G20" i="17" s="1"/>
  <c r="F20" i="17"/>
  <c r="F18" i="17"/>
  <c r="E18" i="17"/>
  <c r="G18" i="17" s="1"/>
  <c r="F17" i="17"/>
  <c r="E17" i="17"/>
  <c r="G17" i="17" s="1"/>
  <c r="F16" i="17"/>
  <c r="E16" i="17"/>
  <c r="G16" i="17" s="1"/>
  <c r="F14" i="17"/>
  <c r="E14" i="17"/>
  <c r="G14" i="17" s="1"/>
  <c r="F13" i="17"/>
  <c r="E13" i="17"/>
  <c r="G13" i="17" s="1"/>
  <c r="F12" i="17"/>
  <c r="E12" i="17"/>
  <c r="G12" i="17" s="1"/>
  <c r="F11" i="17"/>
  <c r="E11" i="17"/>
  <c r="G11" i="17" s="1"/>
  <c r="G10" i="17"/>
  <c r="F10" i="17"/>
  <c r="E10" i="17"/>
  <c r="F9" i="17"/>
  <c r="E9" i="17"/>
  <c r="G9" i="17" s="1"/>
  <c r="F7" i="17"/>
  <c r="E7" i="17"/>
  <c r="G7" i="17" s="1"/>
  <c r="G6" i="17"/>
  <c r="F6" i="17"/>
  <c r="E6" i="17"/>
  <c r="F5" i="17"/>
  <c r="E5" i="17"/>
  <c r="G5" i="17" s="1"/>
  <c r="F4" i="17"/>
  <c r="E4" i="17"/>
  <c r="G4" i="17" s="1"/>
  <c r="I27" i="16"/>
  <c r="I25" i="16"/>
  <c r="H25" i="16"/>
  <c r="J25" i="16" s="1"/>
  <c r="I24" i="16"/>
  <c r="H24" i="16"/>
  <c r="J24" i="16" s="1"/>
  <c r="I22" i="16"/>
  <c r="H22" i="16"/>
  <c r="J22" i="16" s="1"/>
  <c r="I21" i="16"/>
  <c r="H21" i="16"/>
  <c r="J21" i="16" s="1"/>
  <c r="I20" i="16"/>
  <c r="H20" i="16"/>
  <c r="J20" i="16" s="1"/>
  <c r="I19" i="16"/>
  <c r="H19" i="16"/>
  <c r="J19" i="16" s="1"/>
  <c r="I18" i="16"/>
  <c r="H18" i="16"/>
  <c r="J18" i="16" s="1"/>
  <c r="I17" i="16"/>
  <c r="H17" i="16"/>
  <c r="J17" i="16" s="1"/>
  <c r="I15" i="16"/>
  <c r="H15" i="16"/>
  <c r="J15" i="16" s="1"/>
  <c r="I14" i="16"/>
  <c r="H14" i="16"/>
  <c r="J14" i="16" s="1"/>
  <c r="I13" i="16"/>
  <c r="H13" i="16"/>
  <c r="J13" i="16" s="1"/>
  <c r="I12" i="16"/>
  <c r="H12" i="16"/>
  <c r="J12" i="16" s="1"/>
  <c r="I11" i="16"/>
  <c r="H11" i="16"/>
  <c r="J11" i="16" s="1"/>
  <c r="I10" i="16"/>
  <c r="H10" i="16"/>
  <c r="J10" i="16" s="1"/>
  <c r="I9" i="16"/>
  <c r="H9" i="16"/>
  <c r="J9" i="16" s="1"/>
  <c r="I7" i="16"/>
  <c r="H7" i="16"/>
  <c r="J7" i="16" s="1"/>
  <c r="I6" i="16"/>
  <c r="H6" i="16"/>
  <c r="J6" i="16" s="1"/>
  <c r="I5" i="16"/>
  <c r="H5" i="16"/>
  <c r="J5" i="16" s="1"/>
  <c r="I4" i="16"/>
  <c r="H4" i="16"/>
  <c r="J4" i="16" s="1"/>
  <c r="I25" i="15"/>
  <c r="I23" i="15"/>
  <c r="H23" i="15"/>
  <c r="J23" i="15" s="1"/>
  <c r="I22" i="15"/>
  <c r="H22" i="15"/>
  <c r="J22" i="15" s="1"/>
  <c r="I20" i="15"/>
  <c r="H20" i="15"/>
  <c r="J20" i="15" s="1"/>
  <c r="I19" i="15"/>
  <c r="H19" i="15"/>
  <c r="J19" i="15" s="1"/>
  <c r="I18" i="15"/>
  <c r="H18" i="15"/>
  <c r="J18" i="15" s="1"/>
  <c r="I17" i="15"/>
  <c r="H17" i="15"/>
  <c r="J17" i="15" s="1"/>
  <c r="I16" i="15"/>
  <c r="H16" i="15"/>
  <c r="J16" i="15" s="1"/>
  <c r="I14" i="15"/>
  <c r="H14" i="15"/>
  <c r="J14" i="15" s="1"/>
  <c r="I12" i="15"/>
  <c r="H12" i="15"/>
  <c r="J12" i="15" s="1"/>
  <c r="I11" i="15"/>
  <c r="H11" i="15"/>
  <c r="J11" i="15" s="1"/>
  <c r="I10" i="15"/>
  <c r="H10" i="15"/>
  <c r="J10" i="15" s="1"/>
  <c r="I9" i="15"/>
  <c r="H9" i="15"/>
  <c r="J9" i="15" s="1"/>
  <c r="I7" i="15"/>
  <c r="H7" i="15"/>
  <c r="J7" i="15" s="1"/>
  <c r="I6" i="15"/>
  <c r="H6" i="15"/>
  <c r="J6" i="15" s="1"/>
  <c r="I5" i="15"/>
  <c r="H5" i="15"/>
  <c r="J5" i="15" s="1"/>
  <c r="H5" i="14"/>
  <c r="J5" i="14" s="1"/>
  <c r="I5" i="14"/>
  <c r="H6" i="14"/>
  <c r="J6" i="14" s="1"/>
  <c r="I6" i="14"/>
  <c r="H7" i="14"/>
  <c r="J7" i="14" s="1"/>
  <c r="I7" i="14"/>
  <c r="H8" i="14"/>
  <c r="J8" i="14" s="1"/>
  <c r="I8" i="14"/>
  <c r="H10" i="14"/>
  <c r="J10" i="14" s="1"/>
  <c r="I10" i="14"/>
  <c r="H14" i="14"/>
  <c r="J14" i="14" s="1"/>
  <c r="I14" i="14"/>
  <c r="H15" i="14"/>
  <c r="J15" i="14" s="1"/>
  <c r="I15" i="14"/>
  <c r="H19" i="14"/>
  <c r="J19" i="14" s="1"/>
  <c r="I19" i="14"/>
  <c r="H20" i="14"/>
  <c r="J20" i="14" s="1"/>
  <c r="I20" i="14"/>
  <c r="H21" i="14"/>
  <c r="J21" i="14" s="1"/>
  <c r="I21" i="14"/>
  <c r="H22" i="14"/>
  <c r="J22" i="14" s="1"/>
  <c r="I22" i="14"/>
  <c r="H23" i="14"/>
  <c r="J23" i="14" s="1"/>
  <c r="I23" i="14"/>
  <c r="H24" i="14"/>
  <c r="J24" i="14" s="1"/>
  <c r="I24" i="14"/>
  <c r="H25" i="14"/>
  <c r="J25" i="14" s="1"/>
  <c r="I25" i="14"/>
  <c r="H26" i="14"/>
  <c r="J26" i="14" s="1"/>
  <c r="I26" i="14"/>
  <c r="H28" i="14"/>
  <c r="J28" i="14" s="1"/>
  <c r="I28" i="14"/>
  <c r="H30" i="14"/>
  <c r="J30" i="14" s="1"/>
  <c r="I30" i="14"/>
  <c r="J32" i="14"/>
  <c r="I32" i="14"/>
  <c r="I29" i="13"/>
  <c r="I27" i="13"/>
  <c r="H27" i="13"/>
  <c r="J27" i="13" s="1"/>
  <c r="I26" i="13"/>
  <c r="H26" i="13"/>
  <c r="J26" i="13" s="1"/>
  <c r="I25" i="13"/>
  <c r="H25" i="13"/>
  <c r="J25" i="13" s="1"/>
  <c r="I23" i="13"/>
  <c r="H23" i="13"/>
  <c r="J23" i="13" s="1"/>
  <c r="I22" i="13"/>
  <c r="H22" i="13"/>
  <c r="J22" i="13" s="1"/>
  <c r="I21" i="13"/>
  <c r="H21" i="13"/>
  <c r="J21" i="13" s="1"/>
  <c r="I19" i="13"/>
  <c r="H19" i="13"/>
  <c r="J19" i="13" s="1"/>
  <c r="I18" i="13"/>
  <c r="H18" i="13"/>
  <c r="J18" i="13" s="1"/>
  <c r="I17" i="13"/>
  <c r="H17" i="13"/>
  <c r="J17" i="13" s="1"/>
  <c r="I16" i="13"/>
  <c r="H16" i="13"/>
  <c r="J16" i="13" s="1"/>
  <c r="I14" i="13"/>
  <c r="H14" i="13"/>
  <c r="J14" i="13" s="1"/>
  <c r="I13" i="13"/>
  <c r="H13" i="13"/>
  <c r="J13" i="13" s="1"/>
  <c r="I12" i="13"/>
  <c r="H12" i="13"/>
  <c r="J12" i="13" s="1"/>
  <c r="I11" i="13"/>
  <c r="H11" i="13"/>
  <c r="J11" i="13" s="1"/>
  <c r="I10" i="13"/>
  <c r="H10" i="13"/>
  <c r="J10" i="13" s="1"/>
  <c r="I5" i="13"/>
  <c r="H5" i="13"/>
  <c r="J5" i="13" s="1"/>
  <c r="I4" i="13"/>
  <c r="H4" i="13"/>
  <c r="J4" i="13" s="1"/>
  <c r="H8" i="12"/>
  <c r="J8" i="12" s="1"/>
  <c r="I8" i="12"/>
  <c r="H9" i="12"/>
  <c r="J9" i="12" s="1"/>
  <c r="I9" i="12"/>
  <c r="H10" i="12"/>
  <c r="J10" i="12" s="1"/>
  <c r="I10" i="12"/>
  <c r="H11" i="12"/>
  <c r="J11" i="12" s="1"/>
  <c r="I11" i="12"/>
  <c r="H13" i="12"/>
  <c r="J13" i="12" s="1"/>
  <c r="I13" i="12"/>
  <c r="H15" i="12"/>
  <c r="J15" i="12" s="1"/>
  <c r="I15" i="12"/>
  <c r="H16" i="12"/>
  <c r="J16" i="12" s="1"/>
  <c r="I16" i="12"/>
  <c r="H17" i="12"/>
  <c r="J17" i="12" s="1"/>
  <c r="I17" i="12"/>
  <c r="H19" i="12"/>
  <c r="J19" i="12" s="1"/>
  <c r="I19" i="12"/>
  <c r="H20" i="12"/>
  <c r="J20" i="12" s="1"/>
  <c r="I20" i="12"/>
  <c r="H21" i="12"/>
  <c r="J21" i="12" s="1"/>
  <c r="I21" i="12"/>
  <c r="H22" i="12"/>
  <c r="J22" i="12" s="1"/>
  <c r="I22" i="12"/>
  <c r="H23" i="12"/>
  <c r="J23" i="12" s="1"/>
  <c r="I23" i="12"/>
  <c r="H24" i="12"/>
  <c r="J24" i="12" s="1"/>
  <c r="I24" i="12"/>
  <c r="H25" i="12"/>
  <c r="J25" i="12" s="1"/>
  <c r="I25" i="12"/>
  <c r="H28" i="12"/>
  <c r="J28" i="12" s="1"/>
  <c r="K28" i="12" s="1"/>
  <c r="I28" i="12"/>
  <c r="K26" i="12" s="1"/>
  <c r="I30" i="12"/>
  <c r="I4" i="12"/>
  <c r="H4" i="12"/>
  <c r="J4" i="12" s="1"/>
  <c r="H7" i="11"/>
  <c r="J7" i="11" s="1"/>
  <c r="I7" i="11"/>
  <c r="H8" i="11"/>
  <c r="J8" i="11" s="1"/>
  <c r="I8" i="11"/>
  <c r="H9" i="11"/>
  <c r="J9" i="11" s="1"/>
  <c r="I9" i="11"/>
  <c r="H10" i="11"/>
  <c r="J10" i="11" s="1"/>
  <c r="I10" i="11"/>
  <c r="H12" i="11"/>
  <c r="J12" i="11" s="1"/>
  <c r="I12" i="11"/>
  <c r="H13" i="11"/>
  <c r="J13" i="11" s="1"/>
  <c r="I13" i="11"/>
  <c r="H14" i="11"/>
  <c r="J14" i="11" s="1"/>
  <c r="I14" i="11"/>
  <c r="H15" i="11"/>
  <c r="J15" i="11" s="1"/>
  <c r="I15" i="11"/>
  <c r="H16" i="11"/>
  <c r="J16" i="11" s="1"/>
  <c r="I16" i="11"/>
  <c r="H17" i="11"/>
  <c r="J17" i="11" s="1"/>
  <c r="I17" i="11"/>
  <c r="H18" i="11"/>
  <c r="J18" i="11" s="1"/>
  <c r="I18" i="11"/>
  <c r="H19" i="11"/>
  <c r="J19" i="11" s="1"/>
  <c r="I19" i="11"/>
  <c r="H20" i="11"/>
  <c r="J20" i="11" s="1"/>
  <c r="I20" i="11"/>
  <c r="H21" i="11"/>
  <c r="J21" i="11" s="1"/>
  <c r="I21" i="11"/>
  <c r="H23" i="11"/>
  <c r="J23" i="11" s="1"/>
  <c r="I23" i="11"/>
  <c r="H24" i="11"/>
  <c r="J24" i="11" s="1"/>
  <c r="I24" i="11"/>
  <c r="H25" i="11"/>
  <c r="J25" i="11" s="1"/>
  <c r="I25" i="11"/>
  <c r="H26" i="11"/>
  <c r="J26" i="11" s="1"/>
  <c r="I26" i="11"/>
  <c r="H27" i="11"/>
  <c r="J27" i="11" s="1"/>
  <c r="I27" i="11"/>
  <c r="H29" i="11"/>
  <c r="J29" i="11" s="1"/>
  <c r="I29" i="11"/>
  <c r="H30" i="11"/>
  <c r="J30" i="11" s="1"/>
  <c r="I30" i="11"/>
  <c r="I32" i="11"/>
  <c r="I5" i="11"/>
  <c r="H5" i="11"/>
  <c r="J5" i="11" s="1"/>
  <c r="H5" i="10"/>
  <c r="J5" i="10" s="1"/>
  <c r="I5" i="10"/>
  <c r="H6" i="10"/>
  <c r="J6" i="10" s="1"/>
  <c r="I6" i="10"/>
  <c r="H7" i="10"/>
  <c r="J7" i="10" s="1"/>
  <c r="I7" i="10"/>
  <c r="H8" i="10"/>
  <c r="J8" i="10" s="1"/>
  <c r="I8" i="10"/>
  <c r="H10" i="10"/>
  <c r="J10" i="10" s="1"/>
  <c r="I10" i="10"/>
  <c r="H11" i="10"/>
  <c r="J11" i="10" s="1"/>
  <c r="I11" i="10"/>
  <c r="H12" i="10"/>
  <c r="J12" i="10" s="1"/>
  <c r="I12" i="10"/>
  <c r="H13" i="10"/>
  <c r="J13" i="10" s="1"/>
  <c r="I13" i="10"/>
  <c r="H14" i="10"/>
  <c r="J14" i="10" s="1"/>
  <c r="I14" i="10"/>
  <c r="H15" i="10"/>
  <c r="J15" i="10" s="1"/>
  <c r="I15" i="10"/>
  <c r="H16" i="10"/>
  <c r="J16" i="10" s="1"/>
  <c r="I16" i="10"/>
  <c r="H17" i="10"/>
  <c r="J17" i="10" s="1"/>
  <c r="I17" i="10"/>
  <c r="H18" i="10"/>
  <c r="J18" i="10" s="1"/>
  <c r="I18" i="10"/>
  <c r="H19" i="10"/>
  <c r="J19" i="10" s="1"/>
  <c r="I19" i="10"/>
  <c r="H21" i="10"/>
  <c r="J21" i="10" s="1"/>
  <c r="I21" i="10"/>
  <c r="H22" i="10"/>
  <c r="J22" i="10" s="1"/>
  <c r="I22" i="10"/>
  <c r="H23" i="10"/>
  <c r="J23" i="10" s="1"/>
  <c r="I23" i="10"/>
  <c r="H24" i="10"/>
  <c r="J24" i="10" s="1"/>
  <c r="I24" i="10"/>
  <c r="H26" i="10"/>
  <c r="J26" i="10" s="1"/>
  <c r="I26" i="10"/>
  <c r="I28" i="10"/>
  <c r="I4" i="10"/>
  <c r="H4" i="10"/>
  <c r="J4" i="10" s="1"/>
  <c r="D31" i="10" s="1"/>
  <c r="K21" i="15" l="1"/>
  <c r="K23" i="16"/>
  <c r="C2" i="1"/>
  <c r="K26" i="10"/>
  <c r="K27" i="14"/>
  <c r="B30" i="16"/>
  <c r="B8" i="1" s="1"/>
  <c r="K28" i="11"/>
  <c r="K20" i="10"/>
  <c r="K30" i="11"/>
  <c r="B32" i="13"/>
  <c r="B5" i="1" s="1"/>
  <c r="K27" i="13"/>
  <c r="K24" i="13"/>
  <c r="K30" i="14"/>
  <c r="K23" i="15"/>
  <c r="K25" i="16"/>
  <c r="B33" i="12"/>
  <c r="B4" i="1" s="1"/>
  <c r="B31" i="10"/>
  <c r="B2" i="1" s="1"/>
  <c r="B28" i="15"/>
  <c r="B7" i="1" s="1"/>
  <c r="B35" i="11"/>
  <c r="B3" i="1" s="1"/>
  <c r="D32" i="13"/>
  <c r="H32" i="13" s="1"/>
  <c r="F32" i="13" s="1"/>
  <c r="D33" i="12"/>
  <c r="H33" i="12" s="1"/>
  <c r="F33" i="12" s="1"/>
  <c r="C23" i="17"/>
  <c r="D35" i="11"/>
  <c r="D30" i="16"/>
  <c r="H30" i="16" s="1"/>
  <c r="F30" i="16" s="1"/>
  <c r="D28" i="15"/>
  <c r="H28" i="15" s="1"/>
  <c r="F28" i="15" s="1"/>
  <c r="B23" i="17"/>
  <c r="B10" i="1" s="1"/>
  <c r="C3" i="1" l="1"/>
  <c r="H35" i="11"/>
  <c r="F35" i="11" s="1"/>
  <c r="C10" i="1"/>
  <c r="E23" i="17"/>
  <c r="H31" i="10"/>
  <c r="F31" i="10" s="1"/>
  <c r="D3" i="1"/>
  <c r="D2" i="1"/>
  <c r="D10" i="1"/>
  <c r="C14" i="1"/>
  <c r="C8" i="1"/>
  <c r="D8" i="1" s="1"/>
  <c r="B14" i="1"/>
  <c r="C5" i="1"/>
  <c r="D5" i="1" s="1"/>
  <c r="C4" i="1"/>
  <c r="D4" i="1" s="1"/>
  <c r="C7" i="1"/>
  <c r="D7" i="1" s="1"/>
  <c r="D14" i="1" l="1"/>
  <c r="B35" i="14"/>
  <c r="B6" i="1" s="1"/>
  <c r="B12" i="1" s="1"/>
  <c r="D35" i="14"/>
  <c r="H35" i="14" s="1"/>
  <c r="C6" i="1" l="1"/>
  <c r="D6" i="1" s="1"/>
  <c r="C12" i="1" l="1"/>
  <c r="D12" i="1" s="1"/>
  <c r="B13" i="1" l="1"/>
</calcChain>
</file>

<file path=xl/sharedStrings.xml><?xml version="1.0" encoding="utf-8"?>
<sst xmlns="http://schemas.openxmlformats.org/spreadsheetml/2006/main" count="406" uniqueCount="233">
  <si>
    <t>Seven Criteria (Codes)</t>
  </si>
  <si>
    <t>Possible Points</t>
  </si>
  <si>
    <t>Actual Points</t>
  </si>
  <si>
    <t>Percentage</t>
  </si>
  <si>
    <t>7. Overall Impression (OI)</t>
  </si>
  <si>
    <t>Other</t>
  </si>
  <si>
    <t>Flowers Criterion Definition</t>
  </si>
  <si>
    <t>Totals:</t>
  </si>
  <si>
    <t>Excelling 
(4 pts)</t>
  </si>
  <si>
    <t>Urban Forestry Criterion Definition</t>
  </si>
  <si>
    <t>Metrics Ratings (NS = Not Scored)</t>
  </si>
  <si>
    <t>Environmental Efforts Criterion Definition</t>
  </si>
  <si>
    <t>Celebrating Heritage Criterion Definition</t>
  </si>
  <si>
    <t>Overall Impression (OI) Criterion Definition</t>
  </si>
  <si>
    <t>Met
(1 pt)</t>
  </si>
  <si>
    <t>Unmet
(0 pts)</t>
  </si>
  <si>
    <t>8. Evaluation Tour Preparation and Actions (ET)</t>
  </si>
  <si>
    <t>Scoring</t>
  </si>
  <si>
    <t>Total Points and Percentage</t>
  </si>
  <si>
    <t>Community Vitality (CV) Criterion Definition</t>
  </si>
  <si>
    <t>8. Evaluation Tour Preparation &amp; Actions (ET)</t>
  </si>
  <si>
    <t>Landscaped Areas Criterion Definition</t>
  </si>
  <si>
    <t>Points Achieved</t>
  </si>
  <si>
    <t>Max. Points</t>
  </si>
  <si>
    <t>Evaluation Tour Preparation and Actions (ET) Definition</t>
  </si>
  <si>
    <t>8. EVALUATION TOUR PREPARATION AND ACTIONS (ET): community's readiness prior to and the action during the Evaluation Tour</t>
  </si>
  <si>
    <t>6. Celebrating Heritage (CH)</t>
  </si>
  <si>
    <t>5. Environmental Efforts (EE)</t>
  </si>
  <si>
    <t>4. Urban Forestry (UF)</t>
  </si>
  <si>
    <t>3. Landscaped Areas (LA)</t>
  </si>
  <si>
    <t>2. Flowers (FL)</t>
  </si>
  <si>
    <t>1. Community Vitality (CV)</t>
  </si>
  <si>
    <t>Launched
(1 pt)</t>
  </si>
  <si>
    <t>Achieved
(2 pts)</t>
  </si>
  <si>
    <t>Surpassing
(3 pts)</t>
  </si>
  <si>
    <t>a. Leadership and Policy</t>
  </si>
  <si>
    <t>CV.b.01 - Outdoor recreation facilities meet community needs: parks, playgrounds, splash pads, dog parks, sports fields, sports courts, swimming pools, golf courses, kayak/canoe trails, public access to water bodies, etc.</t>
  </si>
  <si>
    <t>CV.b.04 - Run/walk/bike/kayak/canoe events are held</t>
  </si>
  <si>
    <t>CV.b.05 - Benches and seating available near walking, exercise, and playground areas</t>
  </si>
  <si>
    <t>CV.b.06 - Structures, shade sails, or trees provide shade for spectators and/or participants</t>
  </si>
  <si>
    <t>CV.b.09 - Community center is available</t>
  </si>
  <si>
    <t>CV.b.10 - Farmers' Market(s) is available</t>
  </si>
  <si>
    <t>CV.c.01 - Community gardening sites are in use</t>
  </si>
  <si>
    <t>CV.c.02 - Level of participation in food banks, hunger-relief, Plant a Row for the Hungry (GardenComm initiative), etc.</t>
  </si>
  <si>
    <t>CV.c.03 - Participation in civic events such as Bike to Work Days, Walk to School Days, etc.</t>
  </si>
  <si>
    <t>Not Started
(0 pts)</t>
  </si>
  <si>
    <t>FL.a.01 - Public or private management of flower displays</t>
  </si>
  <si>
    <t>FL.b.01 - Action plan developed each season for procurement, scheduling, planting, and maintenance of flower displays</t>
  </si>
  <si>
    <t>b. Plan of Action</t>
  </si>
  <si>
    <t>c. Design</t>
  </si>
  <si>
    <t>FL.c.01 - Unity and Variety: plant combinations create visual interest and dramatic effect while appearing coordinated</t>
  </si>
  <si>
    <t>d. Maintenance</t>
  </si>
  <si>
    <t>FL.d.01 - Watering procedures to maintain growth in place</t>
  </si>
  <si>
    <t>FL.d.02 - Fertilization: appropriate fertilization procedures using slow-release, liquid fertilizers, and/or soil amendments</t>
  </si>
  <si>
    <t>FL.d.03 - Grooming: regular pruning, dead-heading, removal and replacement of dead plants</t>
  </si>
  <si>
    <t>FL.d.04 - Plant health strategies in place to monitor and manage pests and diseases (IPM-Integrated Pest Management)</t>
  </si>
  <si>
    <t>FL.d.05 - Health and Vigor: plants are robust and floriferous</t>
  </si>
  <si>
    <t>e. Community Involvement</t>
  </si>
  <si>
    <t>FL.e.01 - Volunteers provide donations and/or funds and/or participate in the design, planting, and/or care of flower displays</t>
  </si>
  <si>
    <t>FL.e.02 - Civic groups, garden clubs, Master Gardeners, school programs, etc., sponsor plant sales, plant swaps, provide information, or educational sessions that contribute to the quality and implementation of the community’s flower displays</t>
  </si>
  <si>
    <t>b. Facilities and Events</t>
  </si>
  <si>
    <t>c. Community Involvement</t>
  </si>
  <si>
    <t>LA.a.01 - Management of planting public landscaped areas</t>
  </si>
  <si>
    <t>LA.a.02 - Municipal landscape ordinance requires landscaping and maintenance for new and/or improved commercial development</t>
  </si>
  <si>
    <t>LA.b.01 - Planning for restoration of natural areas</t>
  </si>
  <si>
    <t>LA.b.02 - Strategy for management of invasive plants</t>
  </si>
  <si>
    <t>LA.b.03 - Demonstration/display gardens with interpretive signage (pollinator, wildlife, native, low-water use, etc.) in place and promoted</t>
  </si>
  <si>
    <t>LA.b.05 - Recognition program for attractive landscapes in place</t>
  </si>
  <si>
    <t>LA.c.01 - Unity and Variety: plant combinations create visual interest while appearing coordinated</t>
  </si>
  <si>
    <t>LA.c.03 - Distribution/Locations: landscaping found throughout the community and at key locations</t>
  </si>
  <si>
    <t>LA.d.01 - Grooming: pruning of plants, removal and/or replacement of dead plants</t>
  </si>
  <si>
    <t>LA.e.01 - Volunteers assist in funding, design, installation, and/or care of landscaped areas and/or turf in public areas</t>
  </si>
  <si>
    <t>Not Applicable
N/A</t>
  </si>
  <si>
    <t>4. URBAN FORESTRY (UF): trees and related programs for the leadership, management, design, installation, and maintenance on public and private lands</t>
  </si>
  <si>
    <t>UF.a.01 - Qualified personnel are on staff or accessing trained individuals such as arborists and/or urban foresters</t>
  </si>
  <si>
    <t>UF.a.02 - Tree board/commission and/or department is active</t>
  </si>
  <si>
    <t>UF.b.01 - Tree inventory for public areas is complete and current within the past ten years</t>
  </si>
  <si>
    <t>UF.b.02 - Annual tree planting program for public areas</t>
  </si>
  <si>
    <t>UF.c.02 - Placement: current practices include appropriate spacing and planting area for optimal root and canopy growth</t>
  </si>
  <si>
    <t xml:space="preserve">UF.c.03 - Planting: current practices include correct tree planting depth (trunk flare at/above grade) </t>
  </si>
  <si>
    <t>UF.d.01 - Tree Health: strategies in place to monitor and manage diseases and pests</t>
  </si>
  <si>
    <t>UF.e.02 - Community participates in Arbor Day activities</t>
  </si>
  <si>
    <t>UF.e.03 - Volunteers assist in tree planting and/or care</t>
  </si>
  <si>
    <t>c. Resource Conservation</t>
  </si>
  <si>
    <t>d. Trash, Recycling, and Reuse Management</t>
  </si>
  <si>
    <t>EE.a.01 - Environmental Advisory Board(s) and/or Green Team(s) in place</t>
  </si>
  <si>
    <t>EE.a.02 - Electric/alternative fuel vehicle(s) used by municipality</t>
  </si>
  <si>
    <t>EE.a.03 - Electric vehicle charging station(s) provided</t>
  </si>
  <si>
    <t>EE.a.05 - Pet waste policies in place and enforced</t>
  </si>
  <si>
    <t>EE.d.02 - Residential curbside recycling collection and/or collection points are in place</t>
  </si>
  <si>
    <t>6. CELEBRATING HERITAGE (CH): recognition, designation, protection, commemoration, and celebration of historical, cultural, natural, agricultural, and industrial resources</t>
  </si>
  <si>
    <t>c. Commemoration</t>
  </si>
  <si>
    <t>d. Community Involvement</t>
  </si>
  <si>
    <t>CH.b.01 - Effective communication of ordinances, policies, and restoration methods</t>
  </si>
  <si>
    <t>CH.b.02 - National Register of Historic Places district and/or individual designations in place</t>
  </si>
  <si>
    <t>CH.b.03 - Natural and/or agricultural areas are protected</t>
  </si>
  <si>
    <t>CH.c.01 - Signage in place for historic neighborhoods and/or structures</t>
  </si>
  <si>
    <t>CH.c.02 - Historical museum(s) and/or interpretive displays maintained</t>
  </si>
  <si>
    <t>CH.c.03 - Cemeteries, monuments, and/or plaques in place and well-maintained</t>
  </si>
  <si>
    <t>CH.c.04 - Community heritage promoted through tours (guided or self), brochures, Smartphone apps, etc.</t>
  </si>
  <si>
    <t>CH.c.05 - Parades, festivals, events, programs commemorating a community’s heritage are held</t>
  </si>
  <si>
    <t>CH.d.01 - Volunteers participate in planning and implementing recognition of a community’s heritage through historical tours, parades, festivals, etc.</t>
  </si>
  <si>
    <t>CH.d.02 - Volunteers participate in maintaining historical sites and structures</t>
  </si>
  <si>
    <t>7. OVERALL IMPRESSION (OI): adequate and effective amenities are provided in good condition, and the community is welcoming and attractive</t>
  </si>
  <si>
    <t>b. Amenities</t>
  </si>
  <si>
    <t>c. Condition and Maintenance</t>
  </si>
  <si>
    <t>OI.a.01 - Signage ordinances enacted and enforced</t>
  </si>
  <si>
    <t>OI.a.02 - Ordinances in place to address overgrown lots, abandoned vehicles, unscreened dumpsters, public nuisances, unregulated garage sales, empty storefront windows, etc.</t>
  </si>
  <si>
    <t>OI.a.03 - Code enforcement/compliance officer on municipal staff and codes are enforced</t>
  </si>
  <si>
    <t>OI.b.01 - Site furnishings in place: water features, lamp posts, benches, bicycle racks, drinking fountains, trash and recycling receptacles, containers, planters, and cigarette receptacles</t>
  </si>
  <si>
    <t>OI.b.02 - Crosswalks well-marked</t>
  </si>
  <si>
    <t>OI.b.03 - Public restrooms available</t>
  </si>
  <si>
    <t>OI.b.04 - Effective community gateway entry features</t>
  </si>
  <si>
    <t>OI.b.05 - Effective use of banners, murals, and/or public art</t>
  </si>
  <si>
    <t>OI.b.06 - Effective wayfinding signage</t>
  </si>
  <si>
    <t>OI.b.07 - Effective use of non-plant seasonal decorations (lights, ornaments, etc.)</t>
  </si>
  <si>
    <t>OI.c.03 - Condition of signs and site furnishings: water features, lamp posts, benches, bicycle racks, drinking fountains, trash and recycling receptacles, containers, planters, and cigarette receptacles</t>
  </si>
  <si>
    <t>OI.c.04 - Condition of vacant lots, stormwater retention ponds, and swales</t>
  </si>
  <si>
    <t>OI.c.06 - Regularly scheduled street sweeping</t>
  </si>
  <si>
    <t>OI.d.02 - Process is available for residents to fund public amenities such as memorial benches, brick pathways, etc.</t>
  </si>
  <si>
    <t>a. Prior to the Evaluation Tour</t>
  </si>
  <si>
    <t>b. During the Evaluation Tour</t>
  </si>
  <si>
    <t>c. Final Wrap-Up</t>
  </si>
  <si>
    <t>ET.a.02 - Community Profile includes contacts with emails</t>
  </si>
  <si>
    <t>ET.b.01 - Evaluation Tour provided a representative cross-section of the community</t>
  </si>
  <si>
    <t>ET.c.02 - Community participated in a wrap-up session at the end of the Evaluation Tour</t>
  </si>
  <si>
    <t>CV.c.04 - Voluntary (non-mandated HOA) neighborhood organizations in place</t>
  </si>
  <si>
    <t>UF.e.01 - Policy for donations to tree planting in public areas (memorial trees, etc.) in place</t>
  </si>
  <si>
    <t>EE.b.01 - Sustainability Action Plan in place</t>
  </si>
  <si>
    <t>ET.c.03 - Evaluation Report metrics were adequately addressed in the Community Profile and/or Evaluation Tour Itinerary and during the Evaluation Tour</t>
  </si>
  <si>
    <t>CV.a.02 - Municipality offers grants to neighborhood associations for enhancements</t>
  </si>
  <si>
    <t>CV.a.03 - Master plan in place for public green space and parks</t>
  </si>
  <si>
    <t>FL.b.03 - Demonstration/display garden(s) with labelled flowers in place and promoted</t>
  </si>
  <si>
    <t>FL.c.03 - Distribution and Location: displays found throughout the community</t>
  </si>
  <si>
    <t>FL.c.04 - Location: displays are located to serve as focal points</t>
  </si>
  <si>
    <t>FL.c.05 - Seasonal Displays: seasonal displays with spring, summer, fall, and/or holiday displays</t>
  </si>
  <si>
    <t>FL.c.06 - Scale: if hanging baskets are in use, their size is in scale to their surroundings</t>
  </si>
  <si>
    <t>FL.c.07 - Scale: if containers are in use, their size is in scale to their surroundings</t>
  </si>
  <si>
    <t>FL.c.09 - Color: pleasing color combinations (monochromatic, analogous, and/or complementary) are used</t>
  </si>
  <si>
    <t>LA.d.04 - Weed Management: strategies in place to manage weeds (removal, mulching, etc.)</t>
  </si>
  <si>
    <t>LA.d.05 - Health and Vigor: plants are robust</t>
  </si>
  <si>
    <t>LA.d.06 - Turf Care: proper mowing, edging, and replacement of dead turf</t>
  </si>
  <si>
    <t>UF.a.03 - Municipal ordinance(s) enacted/enforced for tree preservation on public and/or private property</t>
  </si>
  <si>
    <t xml:space="preserve">UF.a.04 - Municipal ordinance(s) enacted/enforced for protection of trees during construction </t>
  </si>
  <si>
    <t>COMMUNITY VITALITY (CV): policies, programs, activities, and facilities that lead to a vibrant community and a sense of well-being. Includes libraries, community centers, arts/cultural museums; and parks, playgrounds, dog parks, sports fields, water activities, trails, and other outdoor recreational opportunities</t>
  </si>
  <si>
    <t>2. FLOWERS (FL): flowering annuals, perennials, bulbs, tropical plants, flowering topiaries, and colorful foliage and/or cut plant material for season-round interest for displays in containers, hanging baskets, window boxes, raised planters, trellises, and in-ground beds</t>
  </si>
  <si>
    <t>EE.c.02 - Home energy audit/incentives available</t>
  </si>
  <si>
    <t>EE.d.01 - Residential curbside trash collection is available and/or required</t>
  </si>
  <si>
    <t>NS</t>
  </si>
  <si>
    <t xml:space="preserve">Star Rating  </t>
  </si>
  <si>
    <t xml:space="preserve">Community Involvement Total  </t>
  </si>
  <si>
    <t>CV.a.04 - ADA accessibility in public areas and other programs for inclusion</t>
  </si>
  <si>
    <t>CV.a.05 - Promotion of alternative transportation: pedestrian, bicycling, car/van pools, and/or ride sharing</t>
  </si>
  <si>
    <t>CV.b.02 - Walking, biking, and exercise trail network in place and is safe, well lit, and connects to a larger network</t>
  </si>
  <si>
    <t>CV.b.03 - Performances/events for art, dance, theatre, music, and/or cinema available</t>
  </si>
  <si>
    <t>CV.b.08 -  Public library/resources center is available for all ages and abilities</t>
  </si>
  <si>
    <t>CV.c.06 - Recognition programs for volunteers</t>
  </si>
  <si>
    <t>CV.c.05 - Programs in place to encourage youth involvement</t>
  </si>
  <si>
    <t>OI.a.04 - Design style determined, applied, and consistent for site furnishings, crosswalks, gateway entry features, banners, wayfinding signage, etc.</t>
  </si>
  <si>
    <t>OI.c.02 - Condition of infrastructure: roadways, road shoulders, curbs, medians, sidewalks, railroad crossings, crosswalks/pavement markings, transformers, and utility poles related to lack of weeds, vandalism, litter, graffiti, peeling or faded paint, and rust</t>
  </si>
  <si>
    <t>OI.c.05 - Control of excessive stake signs, billboards, and posted flyers</t>
  </si>
  <si>
    <t>FL.b.04 - Effective communication about selection and care of flowers for beautification and pollinator habitats</t>
  </si>
  <si>
    <t>FL.c.02 - Suitability of Plant Selections: plants selected for location and environmental conditions</t>
  </si>
  <si>
    <t>F.L.c.08 – Scale: inground flower displays are designed with mature plant heights in mind</t>
  </si>
  <si>
    <t>FL.c.10 - Form: uses a number of different textures in all floral displays</t>
  </si>
  <si>
    <t>3. LANDSCAPED AREAS (LA): plants and related programs for the leadership, design, installation, and maintenance of landscape. Includes shrubs, ornamental grasses, vines, succulents, edibles, evergreen topiaries, turf, and groundcovers</t>
  </si>
  <si>
    <t>LA.b.06 - School gardening programs in place for multiple grades</t>
  </si>
  <si>
    <t>LA.d.03 – Mulch from renewable and sustainable sources is used by the municipality in appropriate places</t>
  </si>
  <si>
    <t>UF.a.05 - Currently a Tree City USA community</t>
  </si>
  <si>
    <t>UF.b.03 - Management strategies for removal of dead, imperiled, and invasive trees in public areas</t>
  </si>
  <si>
    <t>UF.b.04 - Policy for recognition and protection of historic trees</t>
  </si>
  <si>
    <t>UF.b.05 - Effective communication to residents of recommended trees, proper planting, "Right Tree in the Right Place," mulching, placement and spacing, and/or maintenance</t>
  </si>
  <si>
    <t>UF.c.04 - Arboretum/Park in place with labels and descriptive signage</t>
  </si>
  <si>
    <t>5. ENVIRONMENTAL EFFORTS (EE): environmental leadership, policies, plans, and programs for resource conservation; pollution control; trash, recycling, and reuse; and alternative fuel vehicles</t>
  </si>
  <si>
    <t>EE.a.04 - Stormwater management policies in place and enforced</t>
  </si>
  <si>
    <t>EE.c.01 - Bio-swales and/or rain gardens in place to reduce stormwater run-off pollution</t>
  </si>
  <si>
    <t>EE.d.03 - Recycling containers available in public areas and for private use, and standardized and/or consistent labels used on containers</t>
  </si>
  <si>
    <t>EE.d.04 - Yard waste composting pick-up and/ or drop-off available</t>
  </si>
  <si>
    <t>EE.d.05 - Prescription drug drop-off(s) available</t>
  </si>
  <si>
    <t>EE.d.06 - Hazardous waste and/or electronics waste collection or drop-off(s) available</t>
  </si>
  <si>
    <t>EE.d.07 - Plastic bag and/or foam container collection point(s) available</t>
  </si>
  <si>
    <t>EE.d.08 - Reuse opportunities are available (clothing, books, household goods, repair initiatives, etc.)</t>
  </si>
  <si>
    <t>EE.e.01 - Community events that enhance public awareness of environmental issues and distribution of information on effective recycling (lack of contamination), i.e. Earth Day participation</t>
  </si>
  <si>
    <t>EE.e.02 - Garden clubs, Master Gardeners, and/or Soil and Water Conservation District, etc. provide educational opportunities for rain barrel usage, backyard habitats, and other environmental initiatives</t>
  </si>
  <si>
    <t>EE.e.03 - School curricula programs and events to encourage youth involvement</t>
  </si>
  <si>
    <t>CH.a.01 - Historic preservation ordinance effectively provides commercial and residential designation and protection from demolition</t>
  </si>
  <si>
    <t>CH.a.02 - Incentives offered to promote preservation: tax credits, waived permit fees, eased setbacks, rebates, etc.</t>
  </si>
  <si>
    <t>CH.a.03 - Historic Preservation and/or Architectural Review Board in place and effective</t>
  </si>
  <si>
    <t>CH.a.04 - Historical Society is active</t>
  </si>
  <si>
    <t>CH.b.04 - Archives, artifacts, cemetery records, and/or oral histories collected, properly stored, or preserved</t>
  </si>
  <si>
    <t>CH.b.05 - Education: historical publications/websites, interpretive signage, tours, and programs in place</t>
  </si>
  <si>
    <t>CH.b.06 - Programs in place to encourage youth involvement, including curriculum-designated tours and available to multiple age levels</t>
  </si>
  <si>
    <t>FL.a.02 - Program to encourage, expand understanding of role and importance of pollinator habitats</t>
  </si>
  <si>
    <t>EE.b.03 - Effective notification to community regarding pesticide applications and mosquito spraying</t>
  </si>
  <si>
    <t>CV.a.01 - Municipal volunteer boards are in place and interfacing with municipality and businesses</t>
  </si>
  <si>
    <t>CV.b.07 - Play areas exist, age-appropriate ranges of equipment offered, and ADA complaint and conform to the Consumer Product Safety Commission, and inspected by Certified Playground Safety Inspector</t>
  </si>
  <si>
    <t>FL.b.02 - Recognition program(s) in place for attractive displays by businesses and/or residential</t>
  </si>
  <si>
    <t>LA.b.04 - Effective communication of “Right Plant in the Right Place” and other planting issues</t>
  </si>
  <si>
    <t>LA.e.02 - Community educational programs offered related to plant material, including specialty gardens</t>
  </si>
  <si>
    <t>UF.c.01 - Variety: current practices include appropriate selection and diversity of tree species being planted</t>
  </si>
  <si>
    <t>UF.d.02 - Watering, mulching, and pruning for new trees: procedures for watering and proper mulching (i.e., no volcano mulching) in place and effectively communicated to the public</t>
  </si>
  <si>
    <t>UF.d.03 - Pruning for established trees: appropriate pruning, removal of dead limbs, and canopies raised adequately above vehicle and pedestrian areas</t>
  </si>
  <si>
    <t>EE.b.02 - Effective municipal/civic education about environmental efforts for children and adults</t>
  </si>
  <si>
    <t>EE.c.04 - Low-flow water device incentives available</t>
  </si>
  <si>
    <t>OI.d.01 - Volunteer participation and/or funding of community revitalization and improvement initiatives, such as Adopt-A-Spot, Habitat for Humanity, River Sweep, home repair programs (CHIP), disaster relief, clean-up days, etc.</t>
  </si>
  <si>
    <t>LA.a.03 - Municipal ordinance requiring landscaping for new residential developments</t>
  </si>
  <si>
    <t xml:space="preserve">LA.d.07 - Turf Health: Grassy areas display health and vigor, and procedures such as Integrated Pest Management (IPM) are  in place to monitor and manage diseases, pests, and weeds </t>
  </si>
  <si>
    <t>OI.c.01 - Condition of structures, buildings, decks, patios, etc related to lack of vandalism, graffiti, peeling or faded paint, and rust</t>
  </si>
  <si>
    <t>LA.d.02 - Plant Health: Plants display health and vigor, and Integrated Pest Management (IPM) strategies in place to monitor and manage diseases and pests</t>
  </si>
  <si>
    <t>EE.c.03 - Waterwise irrigation in place</t>
  </si>
  <si>
    <t>Possible</t>
  </si>
  <si>
    <t>Actual</t>
  </si>
  <si>
    <t>LA.c.02 - Suitability of Plant Selections: plants selected for location and environmental conditions</t>
  </si>
  <si>
    <t>ET.d.01 - Advisors to enter text below</t>
  </si>
  <si>
    <t>OI.e.01 - Advisors to enter text below</t>
  </si>
  <si>
    <t>CH.e.01 - Advisors to enter text below</t>
  </si>
  <si>
    <t>EE.f.01 - Advisors to enter text below</t>
  </si>
  <si>
    <t>UF.f.01 - Advisors to enter text below</t>
  </si>
  <si>
    <t>LA.f.01 - Advisors to enter text below</t>
  </si>
  <si>
    <t>FL.f.01 - Advisors to enter text below</t>
  </si>
  <si>
    <t>CV.d.01 - Advisors to enter text below</t>
  </si>
  <si>
    <t>d. Advisors' Discretion: Recognition by the Advisors of an item of special note</t>
  </si>
  <si>
    <t>f. Advisors' Discretion: Recognition by the Advisors of an item of special note</t>
  </si>
  <si>
    <t>e. Advisors' Discretion: Recognition by the Advisors of an item of special note</t>
  </si>
  <si>
    <t>ET.a.01 - Community Profile provided to Advisors at least two weeks prior to the first official tour date</t>
  </si>
  <si>
    <t>ET.a.03 - Community Profile from a returning community makes it clear what is new and/or implemented from Advisors' recommendations (scored as N/A for a new community)</t>
  </si>
  <si>
    <t>ET.a.04 - Evaluation Tour Itinerary and Community Map with boundaries provided to Advisors at least two weeks prior to first office tour date</t>
  </si>
  <si>
    <t>ET.b.02 - Advisors met with elected/appointed municipal leaders and/or staff</t>
  </si>
  <si>
    <t>ET.b.03 - Advisors met with the business and/or non-profit community</t>
  </si>
  <si>
    <t>ET.b.04 - Advisors met with the media</t>
  </si>
  <si>
    <t>ET.b.05 - Advisors met with volunteers</t>
  </si>
  <si>
    <t>ET.b.06 - Advisors were asked to give a presentation(s)</t>
  </si>
  <si>
    <t>ET.c.01 - Enough time was allotted for Advisors to work on the Evaluation Tour Report in a quiet place with adequate Wi-Fi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</si>
</sst>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70">
    <xf numFmtId="0" fontId="0" fillId="0" borderId="0" xfId="0"/>
    <xf numFmtId="0" fontId="2" fillId="0" borderId="1" xfId="0" applyFont="1" applyBorder="1" applyAlignment="1">
      <alignment horizontal="left" vertical="center" wrapText="1"/>
    </xf>
    <xf numFmtId="0" fontId="3" fillId="0" borderId="0" xfId="0" applyFont="1" applyAlignment="1">
      <alignment vertical="center"/>
    </xf>
    <xf numFmtId="0" fontId="4" fillId="0" borderId="1" xfId="0" applyFont="1" applyBorder="1" applyAlignment="1">
      <alignment horizontal="center" vertical="center" textRotation="180" wrapText="1"/>
    </xf>
    <xf numFmtId="0" fontId="3" fillId="0" borderId="0" xfId="0" applyFont="1" applyAlignment="1">
      <alignment vertical="center" wrapText="1"/>
    </xf>
    <xf numFmtId="0" fontId="0" fillId="0" borderId="0" xfId="0"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2" borderId="1" xfId="0" applyFont="1" applyFill="1" applyBorder="1" applyAlignment="1">
      <alignment vertical="center"/>
    </xf>
    <xf numFmtId="2" fontId="1" fillId="2" borderId="1" xfId="0" applyNumberFormat="1" applyFont="1" applyFill="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center" vertical="center" textRotation="180" wrapText="1"/>
    </xf>
    <xf numFmtId="0" fontId="3" fillId="0" borderId="1" xfId="0" applyFont="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horizontal="right" vertical="center"/>
    </xf>
    <xf numFmtId="0" fontId="3" fillId="0" borderId="0" xfId="0" applyFont="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1" xfId="0" applyFont="1" applyBorder="1"/>
    <xf numFmtId="0" fontId="2" fillId="2" borderId="1" xfId="0" applyFont="1" applyFill="1" applyBorder="1" applyAlignment="1">
      <alignment horizontal="center" vertical="center" wrapText="1"/>
    </xf>
    <xf numFmtId="2"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Border="1" applyAlignment="1">
      <alignment wrapText="1"/>
    </xf>
    <xf numFmtId="0" fontId="3" fillId="0" borderId="6" xfId="0" applyFont="1" applyBorder="1" applyAlignment="1">
      <alignment vertical="center" wrapText="1"/>
    </xf>
    <xf numFmtId="0" fontId="3" fillId="0" borderId="6" xfId="0" applyFont="1" applyBorder="1" applyAlignment="1">
      <alignment wrapText="1"/>
    </xf>
    <xf numFmtId="10" fontId="0" fillId="0" borderId="0" xfId="0" applyNumberFormat="1" applyAlignment="1">
      <alignment vertical="center"/>
    </xf>
    <xf numFmtId="9" fontId="0" fillId="0" borderId="0" xfId="0" applyNumberFormat="1" applyAlignment="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Alignment="1">
      <alignment horizontal="left" vertical="center" wrapText="1"/>
    </xf>
    <xf numFmtId="0" fontId="3" fillId="2" borderId="0" xfId="0" applyFont="1" applyFill="1" applyAlignment="1">
      <alignment horizontal="left" vertical="center"/>
    </xf>
    <xf numFmtId="10" fontId="1" fillId="2" borderId="1" xfId="0" applyNumberFormat="1" applyFont="1" applyFill="1" applyBorder="1" applyAlignment="1">
      <alignment horizontal="center" vertical="center"/>
    </xf>
    <xf numFmtId="164" fontId="0" fillId="0" borderId="0" xfId="1" applyNumberFormat="1" applyFont="1" applyAlignment="1">
      <alignment vertical="center"/>
    </xf>
    <xf numFmtId="10" fontId="3"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1" fillId="0" borderId="1" xfId="0" applyFont="1" applyBorder="1" applyAlignment="1">
      <alignment vertical="center"/>
    </xf>
    <xf numFmtId="0" fontId="0" fillId="0" borderId="1" xfId="0" applyBorder="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10"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left" vertical="center" wrapText="1"/>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1" xfId="0" applyFont="1" applyFill="1" applyBorder="1" applyAlignment="1">
      <alignment vertical="center"/>
    </xf>
    <xf numFmtId="0" fontId="2" fillId="0" borderId="1" xfId="0" applyFont="1" applyBorder="1" applyAlignment="1">
      <alignment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1"/>
  <sheetViews>
    <sheetView workbookViewId="0">
      <selection activeCell="D23" sqref="D23"/>
    </sheetView>
  </sheetViews>
  <sheetFormatPr defaultColWidth="9.140625" defaultRowHeight="15" x14ac:dyDescent="0.25"/>
  <cols>
    <col min="1" max="1" width="42.5703125" style="5" customWidth="1"/>
    <col min="2" max="4" width="19.42578125" style="5" bestFit="1" customWidth="1"/>
    <col min="5" max="5" width="0" style="5" hidden="1" customWidth="1"/>
    <col min="6" max="6" width="9.140625" style="5" hidden="1" customWidth="1"/>
    <col min="7" max="16384" width="9.140625" style="5"/>
  </cols>
  <sheetData>
    <row r="1" spans="1:7" x14ac:dyDescent="0.25">
      <c r="A1" s="6" t="s">
        <v>0</v>
      </c>
      <c r="B1" s="7" t="s">
        <v>1</v>
      </c>
      <c r="C1" s="7" t="s">
        <v>2</v>
      </c>
      <c r="D1" s="7" t="s">
        <v>3</v>
      </c>
    </row>
    <row r="2" spans="1:7" x14ac:dyDescent="0.25">
      <c r="A2" s="8" t="s">
        <v>31</v>
      </c>
      <c r="B2" s="9">
        <f>+'Community Vitality'!B31</f>
        <v>88</v>
      </c>
      <c r="C2" s="9">
        <f>+'Community Vitality'!D31</f>
        <v>0</v>
      </c>
      <c r="D2" s="40">
        <f>(TRUNC(C2/B2,4))</f>
        <v>0</v>
      </c>
      <c r="G2" s="41"/>
    </row>
    <row r="3" spans="1:7" x14ac:dyDescent="0.25">
      <c r="A3" s="8" t="s">
        <v>30</v>
      </c>
      <c r="B3" s="9">
        <f>+Flowers!B35</f>
        <v>96</v>
      </c>
      <c r="C3" s="9">
        <f>+Flowers!D35</f>
        <v>0</v>
      </c>
      <c r="D3" s="40">
        <f t="shared" ref="D3:D14" si="0">(TRUNC(C3/B3,4))</f>
        <v>0</v>
      </c>
    </row>
    <row r="4" spans="1:7" x14ac:dyDescent="0.25">
      <c r="A4" s="8" t="s">
        <v>29</v>
      </c>
      <c r="B4" s="9">
        <f>+'Landscaped Areas'!B33:C33</f>
        <v>84</v>
      </c>
      <c r="C4" s="9">
        <f>+'Landscaped Areas'!D33</f>
        <v>0</v>
      </c>
      <c r="D4" s="40">
        <f t="shared" si="0"/>
        <v>0</v>
      </c>
    </row>
    <row r="5" spans="1:7" x14ac:dyDescent="0.25">
      <c r="A5" s="8" t="s">
        <v>28</v>
      </c>
      <c r="B5" s="9">
        <f>+'Urban Forestry'!B32:C32</f>
        <v>78</v>
      </c>
      <c r="C5" s="9">
        <f>+'Urban Forestry'!D32</f>
        <v>0</v>
      </c>
      <c r="D5" s="40">
        <f t="shared" si="0"/>
        <v>0</v>
      </c>
    </row>
    <row r="6" spans="1:7" x14ac:dyDescent="0.25">
      <c r="A6" s="8" t="s">
        <v>27</v>
      </c>
      <c r="B6" s="9">
        <f>+'Environmental Efforts'!B35</f>
        <v>94</v>
      </c>
      <c r="C6" s="9">
        <f>+'Environmental Efforts'!D35</f>
        <v>0</v>
      </c>
      <c r="D6" s="40">
        <f t="shared" si="0"/>
        <v>0</v>
      </c>
    </row>
    <row r="7" spans="1:7" x14ac:dyDescent="0.25">
      <c r="A7" s="8" t="s">
        <v>26</v>
      </c>
      <c r="B7" s="9">
        <f>+'Celebrating Heritage'!B28</f>
        <v>70</v>
      </c>
      <c r="C7" s="9">
        <f>+'Celebrating Heritage'!D28</f>
        <v>0</v>
      </c>
      <c r="D7" s="40">
        <f t="shared" si="0"/>
        <v>0</v>
      </c>
    </row>
    <row r="8" spans="1:7" x14ac:dyDescent="0.25">
      <c r="A8" s="8" t="s">
        <v>4</v>
      </c>
      <c r="B8" s="9">
        <f>+'Overall Impression'!B30</f>
        <v>80</v>
      </c>
      <c r="C8" s="9">
        <f>+'Overall Impression'!D30</f>
        <v>0</v>
      </c>
      <c r="D8" s="40">
        <f t="shared" si="0"/>
        <v>0</v>
      </c>
    </row>
    <row r="9" spans="1:7" x14ac:dyDescent="0.25">
      <c r="A9" s="45" t="s">
        <v>5</v>
      </c>
      <c r="B9" s="46"/>
      <c r="C9" s="46"/>
      <c r="D9" s="46"/>
    </row>
    <row r="10" spans="1:7" x14ac:dyDescent="0.25">
      <c r="A10" s="8" t="s">
        <v>20</v>
      </c>
      <c r="B10" s="9">
        <f>+'Evaluation Tour Prep'!B23</f>
        <v>14</v>
      </c>
      <c r="C10" s="9">
        <f>+'Evaluation Tour Prep'!C23</f>
        <v>0</v>
      </c>
      <c r="D10" s="40">
        <f t="shared" si="0"/>
        <v>0</v>
      </c>
    </row>
    <row r="11" spans="1:7" x14ac:dyDescent="0.25">
      <c r="A11" s="45" t="s">
        <v>17</v>
      </c>
      <c r="B11" s="46"/>
      <c r="C11" s="46"/>
      <c r="D11" s="46"/>
    </row>
    <row r="12" spans="1:7" x14ac:dyDescent="0.25">
      <c r="A12" s="8" t="s">
        <v>18</v>
      </c>
      <c r="B12" s="9">
        <f>SUM(B2:B8)+B10</f>
        <v>604</v>
      </c>
      <c r="C12" s="9">
        <f>SUM(C2:C8)+C10</f>
        <v>0</v>
      </c>
      <c r="D12" s="40">
        <f t="shared" si="0"/>
        <v>0</v>
      </c>
      <c r="F12" s="31">
        <v>0</v>
      </c>
    </row>
    <row r="13" spans="1:7" x14ac:dyDescent="0.25">
      <c r="A13" s="18" t="s">
        <v>149</v>
      </c>
      <c r="B13" s="47">
        <f>IF(D12&lt;=F13,1,0)+IF(D12&gt;=F14,2,0)+IF(D12&gt;=F16,1,0)+IF(D12&gt;=F18,1,0)+IF(D12&gt;=F20,1,0)+IF(D12&gt;=F22,1,0)+IF(D12&gt;=F24,1,0)+IF(D12&gt;=F26,1,0)+IF(D12&gt;=F28,1,0)+IF(D12&gt;=F30,1,0)</f>
        <v>1</v>
      </c>
      <c r="C13" s="48"/>
      <c r="D13" s="49"/>
      <c r="F13" s="30">
        <v>9.9900000000000003E-2</v>
      </c>
    </row>
    <row r="14" spans="1:7" x14ac:dyDescent="0.25">
      <c r="A14" s="18" t="s">
        <v>150</v>
      </c>
      <c r="B14" s="43">
        <f>+'Community Vitality'!K20+Flowers!K28+'Landscaped Areas'!K26+'Urban Forestry'!K24+'Environmental Efforts'!K27+'Celebrating Heritage'!K21+'Overall Impression'!K23</f>
        <v>80</v>
      </c>
      <c r="C14" s="43">
        <f>+'Community Vitality'!K26+Flowers!K30+'Landscaped Areas'!K28+'Urban Forestry'!K27+'Environmental Efforts'!K30+'Celebrating Heritage'!K23+'Overall Impression'!K25</f>
        <v>0</v>
      </c>
      <c r="D14" s="40">
        <f t="shared" si="0"/>
        <v>0</v>
      </c>
      <c r="F14" s="31">
        <v>0.1</v>
      </c>
    </row>
    <row r="15" spans="1:7" x14ac:dyDescent="0.25">
      <c r="F15" s="30">
        <v>0.19989999999999999</v>
      </c>
    </row>
    <row r="16" spans="1:7" x14ac:dyDescent="0.25">
      <c r="F16" s="31">
        <v>0.2</v>
      </c>
    </row>
    <row r="17" spans="6:6" x14ac:dyDescent="0.25">
      <c r="F17" s="30">
        <v>0.2999</v>
      </c>
    </row>
    <row r="18" spans="6:6" x14ac:dyDescent="0.25">
      <c r="F18" s="31">
        <v>0.3</v>
      </c>
    </row>
    <row r="19" spans="6:6" x14ac:dyDescent="0.25">
      <c r="F19" s="30">
        <v>0.39989999999999998</v>
      </c>
    </row>
    <row r="20" spans="6:6" x14ac:dyDescent="0.25">
      <c r="F20" s="31">
        <v>0.4</v>
      </c>
    </row>
    <row r="21" spans="6:6" x14ac:dyDescent="0.25">
      <c r="F21" s="30">
        <v>0.49990000000000001</v>
      </c>
    </row>
    <row r="22" spans="6:6" x14ac:dyDescent="0.25">
      <c r="F22" s="31">
        <v>0.5</v>
      </c>
    </row>
    <row r="23" spans="6:6" x14ac:dyDescent="0.25">
      <c r="F23" s="30">
        <v>0.59989999999999999</v>
      </c>
    </row>
    <row r="24" spans="6:6" x14ac:dyDescent="0.25">
      <c r="F24" s="31">
        <v>0.6</v>
      </c>
    </row>
    <row r="25" spans="6:6" x14ac:dyDescent="0.25">
      <c r="F25" s="30">
        <v>0.69989999999999997</v>
      </c>
    </row>
    <row r="26" spans="6:6" x14ac:dyDescent="0.25">
      <c r="F26" s="31">
        <v>0.7</v>
      </c>
    </row>
    <row r="27" spans="6:6" x14ac:dyDescent="0.25">
      <c r="F27" s="30">
        <v>0.79990000000000006</v>
      </c>
    </row>
    <row r="28" spans="6:6" x14ac:dyDescent="0.25">
      <c r="F28" s="31">
        <v>0.8</v>
      </c>
    </row>
    <row r="29" spans="6:6" x14ac:dyDescent="0.25">
      <c r="F29" s="30">
        <v>0.89990000000000003</v>
      </c>
    </row>
    <row r="30" spans="6:6" x14ac:dyDescent="0.25">
      <c r="F30" s="31">
        <v>0.9</v>
      </c>
    </row>
    <row r="31" spans="6:6" x14ac:dyDescent="0.25">
      <c r="F31" s="30"/>
    </row>
  </sheetData>
  <mergeCells count="3">
    <mergeCell ref="A9:D9"/>
    <mergeCell ref="A11:D11"/>
    <mergeCell ref="B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45C6-B5EA-4ABF-864D-3983B045A772}">
  <sheetPr>
    <pageSetUpPr fitToPage="1"/>
  </sheetPr>
  <dimension ref="A1:L31"/>
  <sheetViews>
    <sheetView zoomScale="75" zoomScaleNormal="75" workbookViewId="0">
      <pane ySplit="1" topLeftCell="A5" activePane="bottomLeft" state="frozen"/>
      <selection pane="bottomLeft" activeCell="A27" sqref="A27:G27"/>
    </sheetView>
  </sheetViews>
  <sheetFormatPr defaultColWidth="9.140625" defaultRowHeight="15" x14ac:dyDescent="0.25"/>
  <cols>
    <col min="1" max="1" width="55.7109375" style="4" customWidth="1"/>
    <col min="2" max="7" width="8.7109375" style="2" customWidth="1"/>
    <col min="8" max="8" width="14.85546875" style="36" hidden="1" customWidth="1"/>
    <col min="9" max="12" width="9.140625" style="2" hidden="1" customWidth="1"/>
    <col min="13" max="16384" width="9.140625" style="2"/>
  </cols>
  <sheetData>
    <row r="1" spans="1:10" x14ac:dyDescent="0.25">
      <c r="A1" s="1" t="s">
        <v>19</v>
      </c>
      <c r="B1" s="52" t="s">
        <v>10</v>
      </c>
      <c r="C1" s="53"/>
      <c r="D1" s="53"/>
      <c r="E1" s="53"/>
      <c r="F1" s="53"/>
      <c r="G1" s="53"/>
    </row>
    <row r="2" spans="1:10" ht="90.75" customHeight="1" x14ac:dyDescent="0.25">
      <c r="A2" s="1" t="s">
        <v>144</v>
      </c>
      <c r="B2" s="3" t="s">
        <v>72</v>
      </c>
      <c r="C2" s="11" t="s">
        <v>45</v>
      </c>
      <c r="D2" s="11" t="s">
        <v>32</v>
      </c>
      <c r="E2" s="11" t="s">
        <v>33</v>
      </c>
      <c r="F2" s="11" t="s">
        <v>34</v>
      </c>
      <c r="G2" s="11" t="s">
        <v>8</v>
      </c>
      <c r="I2" s="19" t="s">
        <v>23</v>
      </c>
      <c r="J2" s="19" t="s">
        <v>22</v>
      </c>
    </row>
    <row r="3" spans="1:10" x14ac:dyDescent="0.25">
      <c r="A3" s="54" t="s">
        <v>35</v>
      </c>
      <c r="B3" s="55"/>
      <c r="C3" s="55"/>
      <c r="D3" s="55"/>
      <c r="E3" s="55"/>
      <c r="F3" s="55"/>
      <c r="G3" s="55"/>
    </row>
    <row r="4" spans="1:10" ht="30" x14ac:dyDescent="0.25">
      <c r="A4" s="10" t="s">
        <v>194</v>
      </c>
      <c r="B4" s="20"/>
      <c r="C4" s="12"/>
      <c r="D4" s="12"/>
      <c r="E4" s="12"/>
      <c r="F4" s="12"/>
      <c r="G4" s="12"/>
      <c r="H4" s="36" t="str">
        <f>IF((IF(UPPER(B4)="X",1,0)+IF(UPPER(C4)="X",1,0)+IF(UPPER(D4)="X",1,0)+IF(UPPER(E4)="X",1,0)+IF(UPPER(F4)="X",1,0)+IF(UPPER(G4)="X",1,0))&gt;1,"Error : More than one rating entered!","")</f>
        <v/>
      </c>
      <c r="I4" s="21">
        <f>IF(B4&lt;&gt;"X",4,0)</f>
        <v>4</v>
      </c>
      <c r="J4" s="21">
        <f>IF(H4="",IF(UPPER(D4)="X",1,0)+IF(UPPER(E4)="X",2,0)+IF(UPPER(F4)="X",3,0)+IF(UPPER(G4)="X",4,0),0)</f>
        <v>0</v>
      </c>
    </row>
    <row r="5" spans="1:10" ht="30" x14ac:dyDescent="0.25">
      <c r="A5" s="10" t="s">
        <v>130</v>
      </c>
      <c r="B5" s="20"/>
      <c r="C5" s="12"/>
      <c r="D5" s="12"/>
      <c r="E5" s="12"/>
      <c r="F5" s="12"/>
      <c r="G5" s="12"/>
      <c r="H5" s="36" t="str">
        <f t="shared" ref="H5:H26" si="0">IF((IF(UPPER(B5)="X",1,0)+IF(UPPER(C5)="X",1,0)+IF(UPPER(D5)="X",1,0)+IF(UPPER(E5)="X",1,0)+IF(UPPER(F5)="X",1,0)+IF(UPPER(G5)="X",1,0))&gt;1,"Error : More than one rating entered!","")</f>
        <v/>
      </c>
      <c r="I5" s="21">
        <f t="shared" ref="I5:I28" si="1">IF(B5&lt;&gt;"X",4,0)</f>
        <v>4</v>
      </c>
      <c r="J5" s="21">
        <f t="shared" ref="J5:J28" si="2">IF(H5="",IF(UPPER(D5)="X",1,0)+IF(UPPER(E5)="X",2,0)+IF(UPPER(F5)="X",3,0)+IF(UPPER(G5)="X",4,0),0)</f>
        <v>0</v>
      </c>
    </row>
    <row r="6" spans="1:10" ht="34.5" customHeight="1" x14ac:dyDescent="0.25">
      <c r="A6" s="10" t="s">
        <v>131</v>
      </c>
      <c r="B6" s="20"/>
      <c r="C6" s="12"/>
      <c r="D6" s="12"/>
      <c r="E6" s="12"/>
      <c r="F6" s="12"/>
      <c r="G6" s="12"/>
      <c r="H6" s="36" t="str">
        <f t="shared" si="0"/>
        <v/>
      </c>
      <c r="I6" s="21">
        <f t="shared" si="1"/>
        <v>4</v>
      </c>
      <c r="J6" s="21">
        <f t="shared" si="2"/>
        <v>0</v>
      </c>
    </row>
    <row r="7" spans="1:10" ht="30" x14ac:dyDescent="0.25">
      <c r="A7" s="10" t="s">
        <v>151</v>
      </c>
      <c r="B7" s="20"/>
      <c r="C7" s="12"/>
      <c r="D7" s="12"/>
      <c r="E7" s="12"/>
      <c r="F7" s="12"/>
      <c r="G7" s="12"/>
      <c r="H7" s="36" t="str">
        <f t="shared" si="0"/>
        <v/>
      </c>
      <c r="I7" s="21">
        <f t="shared" si="1"/>
        <v>4</v>
      </c>
      <c r="J7" s="21">
        <f t="shared" si="2"/>
        <v>0</v>
      </c>
    </row>
    <row r="8" spans="1:10" ht="33" customHeight="1" x14ac:dyDescent="0.25">
      <c r="A8" s="10" t="s">
        <v>152</v>
      </c>
      <c r="B8" s="20"/>
      <c r="C8" s="12"/>
      <c r="D8" s="12"/>
      <c r="E8" s="12"/>
      <c r="F8" s="12"/>
      <c r="G8" s="12"/>
      <c r="H8" s="36" t="str">
        <f t="shared" si="0"/>
        <v/>
      </c>
      <c r="I8" s="21">
        <f t="shared" si="1"/>
        <v>4</v>
      </c>
      <c r="J8" s="21">
        <f t="shared" si="2"/>
        <v>0</v>
      </c>
    </row>
    <row r="9" spans="1:10" x14ac:dyDescent="0.25">
      <c r="A9" s="54" t="s">
        <v>60</v>
      </c>
      <c r="B9" s="56"/>
      <c r="C9" s="56"/>
      <c r="D9" s="56"/>
      <c r="E9" s="56"/>
      <c r="F9" s="56"/>
      <c r="G9" s="56"/>
      <c r="I9" s="21"/>
      <c r="J9" s="21"/>
    </row>
    <row r="10" spans="1:10" ht="63" customHeight="1" x14ac:dyDescent="0.25">
      <c r="A10" s="10" t="s">
        <v>36</v>
      </c>
      <c r="B10" s="20"/>
      <c r="C10" s="12"/>
      <c r="D10" s="12"/>
      <c r="E10" s="12"/>
      <c r="F10" s="12"/>
      <c r="G10" s="12"/>
      <c r="H10" s="36" t="str">
        <f t="shared" si="0"/>
        <v/>
      </c>
      <c r="I10" s="21">
        <f t="shared" si="1"/>
        <v>4</v>
      </c>
      <c r="J10" s="21">
        <f t="shared" si="2"/>
        <v>0</v>
      </c>
    </row>
    <row r="11" spans="1:10" ht="30" x14ac:dyDescent="0.25">
      <c r="A11" s="10" t="s">
        <v>153</v>
      </c>
      <c r="B11" s="20"/>
      <c r="C11" s="12"/>
      <c r="D11" s="12"/>
      <c r="E11" s="12"/>
      <c r="F11" s="12"/>
      <c r="G11" s="12"/>
      <c r="H11" s="36" t="str">
        <f t="shared" si="0"/>
        <v/>
      </c>
      <c r="I11" s="21">
        <f t="shared" si="1"/>
        <v>4</v>
      </c>
      <c r="J11" s="21">
        <f t="shared" si="2"/>
        <v>0</v>
      </c>
    </row>
    <row r="12" spans="1:10" ht="30" customHeight="1" x14ac:dyDescent="0.25">
      <c r="A12" s="10" t="s">
        <v>154</v>
      </c>
      <c r="B12" s="20"/>
      <c r="C12" s="12"/>
      <c r="D12" s="12"/>
      <c r="E12" s="12"/>
      <c r="F12" s="12"/>
      <c r="G12" s="12"/>
      <c r="H12" s="36" t="str">
        <f t="shared" si="0"/>
        <v/>
      </c>
      <c r="I12" s="21">
        <f t="shared" si="1"/>
        <v>4</v>
      </c>
      <c r="J12" s="21">
        <f t="shared" si="2"/>
        <v>0</v>
      </c>
    </row>
    <row r="13" spans="1:10" x14ac:dyDescent="0.25">
      <c r="A13" s="10" t="s">
        <v>37</v>
      </c>
      <c r="B13" s="20"/>
      <c r="C13" s="12"/>
      <c r="D13" s="12"/>
      <c r="E13" s="12"/>
      <c r="F13" s="12"/>
      <c r="G13" s="12"/>
      <c r="H13" s="36" t="str">
        <f t="shared" si="0"/>
        <v/>
      </c>
      <c r="I13" s="21">
        <f t="shared" si="1"/>
        <v>4</v>
      </c>
      <c r="J13" s="21">
        <f t="shared" si="2"/>
        <v>0</v>
      </c>
    </row>
    <row r="14" spans="1:10" ht="30" x14ac:dyDescent="0.25">
      <c r="A14" s="10" t="s">
        <v>38</v>
      </c>
      <c r="B14" s="20"/>
      <c r="C14" s="12"/>
      <c r="D14" s="12"/>
      <c r="E14" s="12"/>
      <c r="F14" s="12"/>
      <c r="G14" s="12"/>
      <c r="H14" s="36" t="str">
        <f t="shared" si="0"/>
        <v/>
      </c>
      <c r="I14" s="21">
        <f t="shared" si="1"/>
        <v>4</v>
      </c>
      <c r="J14" s="21">
        <f t="shared" si="2"/>
        <v>0</v>
      </c>
    </row>
    <row r="15" spans="1:10" ht="30" x14ac:dyDescent="0.25">
      <c r="A15" s="10" t="s">
        <v>39</v>
      </c>
      <c r="B15" s="20"/>
      <c r="C15" s="12"/>
      <c r="D15" s="12"/>
      <c r="E15" s="12"/>
      <c r="F15" s="12"/>
      <c r="G15" s="12"/>
      <c r="H15" s="36" t="str">
        <f t="shared" si="0"/>
        <v/>
      </c>
      <c r="I15" s="21">
        <f t="shared" si="1"/>
        <v>4</v>
      </c>
      <c r="J15" s="21">
        <f t="shared" si="2"/>
        <v>0</v>
      </c>
    </row>
    <row r="16" spans="1:10" ht="60" x14ac:dyDescent="0.25">
      <c r="A16" s="10" t="s">
        <v>195</v>
      </c>
      <c r="B16" s="20"/>
      <c r="C16" s="12"/>
      <c r="D16" s="12"/>
      <c r="E16" s="12"/>
      <c r="F16" s="12"/>
      <c r="G16" s="12"/>
      <c r="H16" s="36" t="str">
        <f t="shared" si="0"/>
        <v/>
      </c>
      <c r="I16" s="21">
        <f t="shared" si="1"/>
        <v>4</v>
      </c>
      <c r="J16" s="21">
        <f t="shared" si="2"/>
        <v>0</v>
      </c>
    </row>
    <row r="17" spans="1:12" ht="30" x14ac:dyDescent="0.25">
      <c r="A17" s="10" t="s">
        <v>155</v>
      </c>
      <c r="B17" s="20"/>
      <c r="C17" s="12"/>
      <c r="D17" s="12"/>
      <c r="E17" s="12"/>
      <c r="F17" s="12"/>
      <c r="G17" s="12"/>
      <c r="H17" s="36" t="str">
        <f t="shared" si="0"/>
        <v/>
      </c>
      <c r="I17" s="21">
        <f t="shared" si="1"/>
        <v>4</v>
      </c>
      <c r="J17" s="21">
        <f t="shared" si="2"/>
        <v>0</v>
      </c>
    </row>
    <row r="18" spans="1:12" x14ac:dyDescent="0.25">
      <c r="A18" s="10" t="s">
        <v>40</v>
      </c>
      <c r="B18" s="20"/>
      <c r="C18" s="12"/>
      <c r="D18" s="12"/>
      <c r="E18" s="12"/>
      <c r="F18" s="12"/>
      <c r="G18" s="12"/>
      <c r="H18" s="36" t="str">
        <f t="shared" si="0"/>
        <v/>
      </c>
      <c r="I18" s="21">
        <f t="shared" si="1"/>
        <v>4</v>
      </c>
      <c r="J18" s="21">
        <f t="shared" si="2"/>
        <v>0</v>
      </c>
    </row>
    <row r="19" spans="1:12" x14ac:dyDescent="0.25">
      <c r="A19" s="10" t="s">
        <v>41</v>
      </c>
      <c r="B19" s="20"/>
      <c r="C19" s="12"/>
      <c r="D19" s="12"/>
      <c r="E19" s="12"/>
      <c r="F19" s="12"/>
      <c r="G19" s="12"/>
      <c r="H19" s="36" t="str">
        <f t="shared" si="0"/>
        <v/>
      </c>
      <c r="I19" s="21">
        <f t="shared" si="1"/>
        <v>4</v>
      </c>
      <c r="J19" s="21">
        <f t="shared" si="2"/>
        <v>0</v>
      </c>
    </row>
    <row r="20" spans="1:12" x14ac:dyDescent="0.25">
      <c r="A20" s="60" t="s">
        <v>61</v>
      </c>
      <c r="B20" s="61"/>
      <c r="C20" s="61"/>
      <c r="D20" s="61"/>
      <c r="E20" s="61"/>
      <c r="F20" s="61"/>
      <c r="G20" s="62"/>
      <c r="H20" s="39"/>
      <c r="I20" s="32"/>
      <c r="J20" s="32"/>
      <c r="K20" s="33">
        <f>+I21+I22+I23+I24+I26+I25</f>
        <v>24</v>
      </c>
      <c r="L20" s="2" t="s">
        <v>210</v>
      </c>
    </row>
    <row r="21" spans="1:12" x14ac:dyDescent="0.25">
      <c r="A21" s="10" t="s">
        <v>42</v>
      </c>
      <c r="B21" s="20"/>
      <c r="C21" s="12"/>
      <c r="D21" s="12"/>
      <c r="E21" s="12"/>
      <c r="F21" s="12"/>
      <c r="G21" s="12"/>
      <c r="H21" s="36" t="str">
        <f t="shared" si="0"/>
        <v/>
      </c>
      <c r="I21" s="21">
        <f t="shared" si="1"/>
        <v>4</v>
      </c>
      <c r="J21" s="21">
        <f t="shared" si="2"/>
        <v>0</v>
      </c>
    </row>
    <row r="22" spans="1:12" ht="30" x14ac:dyDescent="0.25">
      <c r="A22" s="10" t="s">
        <v>43</v>
      </c>
      <c r="B22" s="20"/>
      <c r="C22" s="12"/>
      <c r="D22" s="12"/>
      <c r="E22" s="12"/>
      <c r="F22" s="12"/>
      <c r="G22" s="12"/>
      <c r="H22" s="36" t="str">
        <f t="shared" si="0"/>
        <v/>
      </c>
      <c r="I22" s="21">
        <f t="shared" si="1"/>
        <v>4</v>
      </c>
      <c r="J22" s="21">
        <f t="shared" si="2"/>
        <v>0</v>
      </c>
    </row>
    <row r="23" spans="1:12" ht="30" x14ac:dyDescent="0.25">
      <c r="A23" s="10" t="s">
        <v>44</v>
      </c>
      <c r="B23" s="20"/>
      <c r="C23" s="12"/>
      <c r="D23" s="12"/>
      <c r="E23" s="12"/>
      <c r="F23" s="12"/>
      <c r="G23" s="12"/>
      <c r="H23" s="36" t="str">
        <f t="shared" si="0"/>
        <v/>
      </c>
      <c r="I23" s="21">
        <f t="shared" si="1"/>
        <v>4</v>
      </c>
      <c r="J23" s="21">
        <f t="shared" si="2"/>
        <v>0</v>
      </c>
    </row>
    <row r="24" spans="1:12" ht="30" x14ac:dyDescent="0.25">
      <c r="A24" s="10" t="s">
        <v>126</v>
      </c>
      <c r="B24" s="20"/>
      <c r="C24" s="12"/>
      <c r="D24" s="12"/>
      <c r="E24" s="12"/>
      <c r="F24" s="12"/>
      <c r="G24" s="12"/>
      <c r="H24" s="36" t="str">
        <f t="shared" si="0"/>
        <v/>
      </c>
      <c r="I24" s="21">
        <f t="shared" si="1"/>
        <v>4</v>
      </c>
      <c r="J24" s="21">
        <f t="shared" si="2"/>
        <v>0</v>
      </c>
    </row>
    <row r="25" spans="1:12" x14ac:dyDescent="0.25">
      <c r="A25" s="10" t="s">
        <v>157</v>
      </c>
      <c r="B25" s="20"/>
      <c r="C25" s="12"/>
      <c r="D25" s="12"/>
      <c r="E25" s="12"/>
      <c r="F25" s="12"/>
      <c r="G25" s="12"/>
      <c r="H25" s="36" t="str">
        <f t="shared" ref="H25" si="3">IF((IF(UPPER(B25)="X",1,0)+IF(UPPER(C25)="X",1,0)+IF(UPPER(D25)="X",1,0)+IF(UPPER(E25)="X",1,0)+IF(UPPER(F25)="X",1,0)+IF(UPPER(G25)="X",1,0))&gt;1,"Error : More than one rating entered!","")</f>
        <v/>
      </c>
      <c r="I25" s="21">
        <f t="shared" ref="I25" si="4">IF(B25&lt;&gt;"X",4,0)</f>
        <v>4</v>
      </c>
      <c r="J25" s="21">
        <f t="shared" ref="J25" si="5">IF(H25="",IF(UPPER(D25)="X",1,0)+IF(UPPER(E25)="X",2,0)+IF(UPPER(F25)="X",3,0)+IF(UPPER(G25)="X",4,0),0)</f>
        <v>0</v>
      </c>
    </row>
    <row r="26" spans="1:12" x14ac:dyDescent="0.25">
      <c r="A26" s="10" t="s">
        <v>156</v>
      </c>
      <c r="B26" s="20"/>
      <c r="C26" s="12"/>
      <c r="D26" s="12"/>
      <c r="E26" s="12"/>
      <c r="F26" s="12"/>
      <c r="G26" s="12"/>
      <c r="H26" s="36" t="str">
        <f t="shared" si="0"/>
        <v/>
      </c>
      <c r="I26" s="21">
        <f t="shared" si="1"/>
        <v>4</v>
      </c>
      <c r="J26" s="21">
        <f t="shared" si="2"/>
        <v>0</v>
      </c>
      <c r="K26" s="33">
        <f>+J21+J22+J23+J24+J26+J25</f>
        <v>0</v>
      </c>
      <c r="L26" s="2" t="s">
        <v>211</v>
      </c>
    </row>
    <row r="27" spans="1:12" ht="15" customHeight="1" x14ac:dyDescent="0.25">
      <c r="A27" s="60" t="s">
        <v>221</v>
      </c>
      <c r="B27" s="61"/>
      <c r="C27" s="61"/>
      <c r="D27" s="61"/>
      <c r="E27" s="61"/>
      <c r="F27" s="61"/>
      <c r="G27" s="62"/>
      <c r="I27" s="21"/>
      <c r="J27" s="21"/>
    </row>
    <row r="28" spans="1:12" x14ac:dyDescent="0.25">
      <c r="A28" s="10" t="s">
        <v>220</v>
      </c>
      <c r="B28" s="20"/>
      <c r="C28" s="12" t="s">
        <v>148</v>
      </c>
      <c r="D28" s="12" t="s">
        <v>148</v>
      </c>
      <c r="E28" s="12" t="s">
        <v>148</v>
      </c>
      <c r="F28" s="12"/>
      <c r="G28" s="12"/>
      <c r="H28" s="36" t="str">
        <f>IF((IF(UPPER(B28)="X",1,0)+IF(UPPER(F28)="X",1,0)+IF(UPPER(G28)="X",1,0))&gt;1,"Error : More than one rating entered!","")</f>
        <v/>
      </c>
      <c r="I28" s="21">
        <f t="shared" si="1"/>
        <v>4</v>
      </c>
      <c r="J28" s="21">
        <f t="shared" si="2"/>
        <v>0</v>
      </c>
    </row>
    <row r="29" spans="1:12" ht="30" customHeight="1" x14ac:dyDescent="0.25">
      <c r="A29" s="57"/>
      <c r="B29" s="58"/>
      <c r="C29" s="58"/>
      <c r="D29" s="58"/>
      <c r="E29" s="58"/>
      <c r="F29" s="58"/>
      <c r="G29" s="59"/>
    </row>
    <row r="30" spans="1:12" x14ac:dyDescent="0.25">
      <c r="A30" s="13" t="s">
        <v>7</v>
      </c>
      <c r="B30" s="63" t="s">
        <v>1</v>
      </c>
      <c r="C30" s="63"/>
      <c r="D30" s="63" t="s">
        <v>2</v>
      </c>
      <c r="E30" s="63"/>
      <c r="F30" s="63" t="s">
        <v>3</v>
      </c>
      <c r="G30" s="63"/>
    </row>
    <row r="31" spans="1:12" x14ac:dyDescent="0.25">
      <c r="A31" s="1" t="s">
        <v>31</v>
      </c>
      <c r="B31" s="51">
        <f>SUM(I:I)</f>
        <v>88</v>
      </c>
      <c r="C31" s="51"/>
      <c r="D31" s="51">
        <f>SUM(J:J)</f>
        <v>0</v>
      </c>
      <c r="E31" s="51"/>
      <c r="F31" s="50">
        <f>+TRUNC(H31,4)</f>
        <v>0</v>
      </c>
      <c r="G31" s="50"/>
      <c r="H31" s="50">
        <f>IFERROR(D31/B31,0)</f>
        <v>0</v>
      </c>
      <c r="I31" s="50"/>
    </row>
  </sheetData>
  <mergeCells count="13">
    <mergeCell ref="H31:I31"/>
    <mergeCell ref="B31:C31"/>
    <mergeCell ref="D31:E31"/>
    <mergeCell ref="F31:G31"/>
    <mergeCell ref="B1:G1"/>
    <mergeCell ref="A3:G3"/>
    <mergeCell ref="A9:G9"/>
    <mergeCell ref="A29:G29"/>
    <mergeCell ref="A27:G27"/>
    <mergeCell ref="A20:G20"/>
    <mergeCell ref="B30:C30"/>
    <mergeCell ref="D30:E30"/>
    <mergeCell ref="F30:G30"/>
  </mergeCells>
  <dataValidations count="1">
    <dataValidation type="list" allowBlank="1" showInputMessage="1" showErrorMessage="1" error="Enter an &quot;X&quot; to assign this rating_x000a__x000a_Or Leave blank" sqref="B10:G19 B21:G26 B4:G8 B28 F28:G28" xr:uid="{6274A718-A4AE-4B94-8E68-BC97A26E8538}">
      <formula1>"X"</formula1>
    </dataValidation>
  </dataValidations>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11B0F-1261-4AD2-A45B-06E337D038B9}">
  <sheetPr>
    <pageSetUpPr fitToPage="1"/>
  </sheetPr>
  <dimension ref="A1:L35"/>
  <sheetViews>
    <sheetView topLeftCell="A25" zoomScaleNormal="100" workbookViewId="0">
      <selection activeCell="A31" sqref="A31:G31"/>
    </sheetView>
  </sheetViews>
  <sheetFormatPr defaultColWidth="9.140625" defaultRowHeight="15" x14ac:dyDescent="0.25"/>
  <cols>
    <col min="1" max="1" width="55.7109375" style="4" customWidth="1"/>
    <col min="2" max="7" width="8.7109375" style="2" customWidth="1"/>
    <col min="8" max="8" width="27.42578125" style="36" hidden="1" customWidth="1"/>
    <col min="9" max="12" width="9.140625" style="2" hidden="1" customWidth="1"/>
    <col min="13" max="16384" width="9.140625" style="2"/>
  </cols>
  <sheetData>
    <row r="1" spans="1:10" x14ac:dyDescent="0.25">
      <c r="A1" s="1" t="s">
        <v>6</v>
      </c>
      <c r="B1" s="52" t="s">
        <v>10</v>
      </c>
      <c r="C1" s="53"/>
      <c r="D1" s="53"/>
      <c r="E1" s="53"/>
      <c r="F1" s="53"/>
      <c r="G1" s="53"/>
    </row>
    <row r="2" spans="1:10" ht="75" x14ac:dyDescent="0.25">
      <c r="A2" s="1" t="s">
        <v>145</v>
      </c>
      <c r="B2" s="3" t="s">
        <v>72</v>
      </c>
      <c r="C2" s="3" t="s">
        <v>45</v>
      </c>
      <c r="D2" s="3" t="s">
        <v>32</v>
      </c>
      <c r="E2" s="3" t="s">
        <v>33</v>
      </c>
      <c r="F2" s="3" t="s">
        <v>34</v>
      </c>
      <c r="G2" s="3" t="s">
        <v>8</v>
      </c>
      <c r="I2" s="19" t="s">
        <v>23</v>
      </c>
      <c r="J2" s="19" t="s">
        <v>22</v>
      </c>
    </row>
    <row r="3" spans="1:10" x14ac:dyDescent="0.25">
      <c r="A3" s="54" t="s">
        <v>35</v>
      </c>
      <c r="B3" s="55"/>
      <c r="C3" s="55"/>
      <c r="D3" s="55"/>
      <c r="E3" s="55"/>
      <c r="F3" s="55"/>
      <c r="G3" s="55"/>
    </row>
    <row r="4" spans="1:10" x14ac:dyDescent="0.25">
      <c r="A4" s="17" t="s">
        <v>46</v>
      </c>
      <c r="B4" s="15"/>
      <c r="C4" s="15"/>
      <c r="D4" s="15"/>
      <c r="E4" s="15"/>
      <c r="F4" s="15"/>
      <c r="G4" s="15"/>
      <c r="H4" s="36" t="str">
        <f>IF((IF(UPPER(B4)="X",1,0)+IF(UPPER(C4)="X",1,0)+IF(UPPER(D4)="X",1,0)+IF(UPPER(E4)="X",1,0)+IF(UPPER(F4)="X",1,0)+IF(UPPER(G4)="X",1,0))&gt;1,"Error : More than one rating entered!","")</f>
        <v/>
      </c>
      <c r="I4" s="21">
        <f>IF(B4&lt;&gt;"X",4,0)</f>
        <v>4</v>
      </c>
      <c r="J4" s="21">
        <f>IF(H4="",IF(UPPER(D4)="X",1,0)+IF(UPPER(E4)="X",2,0)+IF(UPPER(F4)="X",3,0)+IF(UPPER(G4)="X",4,0),0)</f>
        <v>0</v>
      </c>
    </row>
    <row r="5" spans="1:10" ht="30" x14ac:dyDescent="0.25">
      <c r="A5" s="17" t="s">
        <v>192</v>
      </c>
      <c r="B5" s="15"/>
      <c r="C5" s="15"/>
      <c r="D5" s="15"/>
      <c r="E5" s="15"/>
      <c r="F5" s="15"/>
      <c r="G5" s="15"/>
      <c r="H5" s="36" t="str">
        <f>IF((IF(UPPER(B5)="X",1,0)+IF(UPPER(C5)="X",1,0)+IF(UPPER(D5)="X",1,0)+IF(UPPER(E5)="X",1,0)+IF(UPPER(F5)="X",1,0)+IF(UPPER(G5)="X",1,0))&gt;1,"Error : More than one rating entered!","")</f>
        <v/>
      </c>
      <c r="I5" s="21">
        <f>IF(B5&lt;&gt;"X",4,0)</f>
        <v>4</v>
      </c>
      <c r="J5" s="21">
        <f>IF(H5="",IF(UPPER(D5)="X",1,0)+IF(UPPER(E5)="X",2,0)+IF(UPPER(F5)="X",3,0)+IF(UPPER(G5)="X",4,0),0)</f>
        <v>0</v>
      </c>
    </row>
    <row r="6" spans="1:10" x14ac:dyDescent="0.25">
      <c r="A6" s="54" t="s">
        <v>48</v>
      </c>
      <c r="B6" s="56"/>
      <c r="C6" s="56"/>
      <c r="D6" s="56"/>
      <c r="E6" s="56"/>
      <c r="F6" s="56"/>
      <c r="G6" s="56"/>
      <c r="I6" s="21"/>
      <c r="J6" s="21"/>
    </row>
    <row r="7" spans="1:10" ht="36" customHeight="1" x14ac:dyDescent="0.25">
      <c r="A7" s="10" t="s">
        <v>47</v>
      </c>
      <c r="B7" s="20"/>
      <c r="C7" s="15"/>
      <c r="D7" s="15"/>
      <c r="E7" s="15"/>
      <c r="F7" s="15"/>
      <c r="G7" s="15"/>
      <c r="H7" s="36" t="str">
        <f>IF((IF(UPPER(B7)="X",1,0)+IF(UPPER(C7)="X",1,0)+IF(UPPER(D7)="X",1,0)+IF(UPPER(E7)="X",1,0)+IF(UPPER(F7)="X",1,0)+IF(UPPER(G7)="X",1,0))&gt;1,"Error : More than one rating entered!","")</f>
        <v/>
      </c>
      <c r="I7" s="21">
        <f>IF(B7&lt;&gt;"X",4,0)</f>
        <v>4</v>
      </c>
      <c r="J7" s="21">
        <f>IF(H7="",IF(UPPER(D7)="X",1,0)+IF(UPPER(E7)="X",2,0)+IF(UPPER(F7)="X",3,0)+IF(UPPER(G7)="X",4,0),0)</f>
        <v>0</v>
      </c>
    </row>
    <row r="8" spans="1:10" ht="30" x14ac:dyDescent="0.25">
      <c r="A8" s="26" t="s">
        <v>196</v>
      </c>
      <c r="B8" s="20"/>
      <c r="C8" s="15"/>
      <c r="D8" s="15"/>
      <c r="E8" s="15"/>
      <c r="F8" s="15"/>
      <c r="G8" s="15"/>
      <c r="H8" s="36" t="str">
        <f>IF((IF(UPPER(B8)="X",1,0)+IF(UPPER(C8)="X",1,0)+IF(UPPER(D8)="X",1,0)+IF(UPPER(E8)="X",1,0)+IF(UPPER(F8)="X",1,0)+IF(UPPER(G8)="X",1,0))&gt;1,"Error : More than one rating entered!","")</f>
        <v/>
      </c>
      <c r="I8" s="21">
        <f>IF(B8&lt;&gt;"X",4,0)</f>
        <v>4</v>
      </c>
      <c r="J8" s="21">
        <f>IF(H8="",IF(UPPER(D8)="X",1,0)+IF(UPPER(E8)="X",2,0)+IF(UPPER(F8)="X",3,0)+IF(UPPER(G8)="X",4,0),0)</f>
        <v>0</v>
      </c>
    </row>
    <row r="9" spans="1:10" ht="30" x14ac:dyDescent="0.25">
      <c r="A9" s="27" t="s">
        <v>132</v>
      </c>
      <c r="B9" s="20"/>
      <c r="C9" s="15"/>
      <c r="D9" s="15"/>
      <c r="E9" s="15"/>
      <c r="F9" s="15"/>
      <c r="G9" s="15"/>
      <c r="H9" s="36" t="str">
        <f>IF((IF(UPPER(B9)="X",1,0)+IF(UPPER(C9)="X",1,0)+IF(UPPER(D9)="X",1,0)+IF(UPPER(E9)="X",1,0)+IF(UPPER(F9)="X",1,0)+IF(UPPER(G9)="X",1,0))&gt;1,"Error : More than one rating entered!","")</f>
        <v/>
      </c>
      <c r="I9" s="21">
        <f>IF(B9&lt;&gt;"X",4,0)</f>
        <v>4</v>
      </c>
      <c r="J9" s="21">
        <f>IF(H9="",IF(UPPER(D9)="X",1,0)+IF(UPPER(E9)="X",2,0)+IF(UPPER(F9)="X",3,0)+IF(UPPER(G9)="X",4,0),0)</f>
        <v>0</v>
      </c>
    </row>
    <row r="10" spans="1:10" ht="30" x14ac:dyDescent="0.25">
      <c r="A10" s="27" t="s">
        <v>161</v>
      </c>
      <c r="B10" s="20"/>
      <c r="C10" s="15"/>
      <c r="D10" s="15"/>
      <c r="E10" s="15"/>
      <c r="F10" s="15"/>
      <c r="G10" s="15"/>
      <c r="H10" s="36" t="str">
        <f>IF((IF(UPPER(B10)="X",1,0)+IF(UPPER(C10)="X",1,0)+IF(UPPER(D10)="X",1,0)+IF(UPPER(E10)="X",1,0)+IF(UPPER(F10)="X",1,0)+IF(UPPER(G10)="X",1,0))&gt;1,"Error : More than one rating entered!","")</f>
        <v/>
      </c>
      <c r="I10" s="21">
        <f>IF(B10&lt;&gt;"X",4,0)</f>
        <v>4</v>
      </c>
      <c r="J10" s="21">
        <f>IF(H10="",IF(UPPER(D10)="X",1,0)+IF(UPPER(E10)="X",2,0)+IF(UPPER(F10)="X",3,0)+IF(UPPER(G10)="X",4,0),0)</f>
        <v>0</v>
      </c>
    </row>
    <row r="11" spans="1:10" x14ac:dyDescent="0.25">
      <c r="A11" s="64" t="s">
        <v>49</v>
      </c>
      <c r="B11" s="56"/>
      <c r="C11" s="56"/>
      <c r="D11" s="56"/>
      <c r="E11" s="56"/>
      <c r="F11" s="56"/>
      <c r="G11" s="56"/>
      <c r="I11" s="21"/>
      <c r="J11" s="21"/>
    </row>
    <row r="12" spans="1:10" ht="30" x14ac:dyDescent="0.25">
      <c r="A12" s="10" t="s">
        <v>50</v>
      </c>
      <c r="B12" s="20"/>
      <c r="C12" s="15"/>
      <c r="D12" s="15"/>
      <c r="E12" s="15"/>
      <c r="F12" s="15"/>
      <c r="G12" s="15"/>
      <c r="H12" s="36" t="str">
        <f t="shared" ref="H12:H21" si="0">IF((IF(UPPER(B12)="X",1,0)+IF(UPPER(C12)="X",1,0)+IF(UPPER(D12)="X",1,0)+IF(UPPER(E12)="X",1,0)+IF(UPPER(F12)="X",1,0)+IF(UPPER(G12)="X",1,0))&gt;1,"Error : More than one rating entered!","")</f>
        <v/>
      </c>
      <c r="I12" s="21">
        <f t="shared" ref="I12:I21" si="1">IF(B12&lt;&gt;"X",4,0)</f>
        <v>4</v>
      </c>
      <c r="J12" s="21">
        <f t="shared" ref="J12:J21" si="2">IF(H12="",IF(UPPER(D12)="X",1,0)+IF(UPPER(E12)="X",2,0)+IF(UPPER(F12)="X",3,0)+IF(UPPER(G12)="X",4,0),0)</f>
        <v>0</v>
      </c>
    </row>
    <row r="13" spans="1:10" ht="30" x14ac:dyDescent="0.25">
      <c r="A13" s="10" t="s">
        <v>162</v>
      </c>
      <c r="B13" s="20"/>
      <c r="C13" s="15"/>
      <c r="D13" s="15"/>
      <c r="E13" s="15"/>
      <c r="F13" s="15"/>
      <c r="G13" s="15"/>
      <c r="H13" s="36" t="str">
        <f t="shared" si="0"/>
        <v/>
      </c>
      <c r="I13" s="21">
        <f t="shared" si="1"/>
        <v>4</v>
      </c>
      <c r="J13" s="21">
        <f t="shared" si="2"/>
        <v>0</v>
      </c>
    </row>
    <row r="14" spans="1:10" ht="30" x14ac:dyDescent="0.25">
      <c r="A14" s="28" t="s">
        <v>133</v>
      </c>
      <c r="B14" s="20"/>
      <c r="C14" s="15"/>
      <c r="D14" s="15"/>
      <c r="E14" s="15"/>
      <c r="F14" s="15"/>
      <c r="G14" s="15"/>
      <c r="H14" s="36" t="str">
        <f t="shared" si="0"/>
        <v/>
      </c>
      <c r="I14" s="21">
        <f t="shared" si="1"/>
        <v>4</v>
      </c>
      <c r="J14" s="21">
        <f t="shared" si="2"/>
        <v>0</v>
      </c>
    </row>
    <row r="15" spans="1:10" ht="17.25" customHeight="1" x14ac:dyDescent="0.25">
      <c r="A15" s="10" t="s">
        <v>134</v>
      </c>
      <c r="B15" s="20"/>
      <c r="C15" s="15"/>
      <c r="D15" s="15"/>
      <c r="E15" s="15"/>
      <c r="F15" s="15"/>
      <c r="G15" s="15"/>
      <c r="H15" s="36" t="str">
        <f t="shared" si="0"/>
        <v/>
      </c>
      <c r="I15" s="21">
        <f t="shared" si="1"/>
        <v>4</v>
      </c>
      <c r="J15" s="21">
        <f t="shared" si="2"/>
        <v>0</v>
      </c>
    </row>
    <row r="16" spans="1:10" ht="30" x14ac:dyDescent="0.25">
      <c r="A16" s="27" t="s">
        <v>135</v>
      </c>
      <c r="B16" s="20"/>
      <c r="C16" s="15"/>
      <c r="D16" s="15"/>
      <c r="E16" s="15"/>
      <c r="F16" s="15"/>
      <c r="G16" s="15"/>
      <c r="H16" s="36" t="str">
        <f t="shared" si="0"/>
        <v/>
      </c>
      <c r="I16" s="21">
        <f t="shared" si="1"/>
        <v>4</v>
      </c>
      <c r="J16" s="21">
        <f t="shared" si="2"/>
        <v>0</v>
      </c>
    </row>
    <row r="17" spans="1:12" ht="30" x14ac:dyDescent="0.25">
      <c r="A17" s="27" t="s">
        <v>136</v>
      </c>
      <c r="B17" s="20"/>
      <c r="C17" s="15"/>
      <c r="D17" s="15"/>
      <c r="E17" s="15"/>
      <c r="F17" s="15"/>
      <c r="G17" s="15"/>
      <c r="H17" s="36" t="str">
        <f t="shared" si="0"/>
        <v/>
      </c>
      <c r="I17" s="21">
        <f t="shared" si="1"/>
        <v>4</v>
      </c>
      <c r="J17" s="21">
        <f t="shared" si="2"/>
        <v>0</v>
      </c>
    </row>
    <row r="18" spans="1:12" ht="30" x14ac:dyDescent="0.25">
      <c r="A18" s="10" t="s">
        <v>137</v>
      </c>
      <c r="B18" s="20"/>
      <c r="C18" s="15"/>
      <c r="D18" s="15"/>
      <c r="E18" s="15"/>
      <c r="F18" s="15"/>
      <c r="G18" s="15"/>
      <c r="H18" s="36" t="str">
        <f t="shared" si="0"/>
        <v/>
      </c>
      <c r="I18" s="21">
        <f t="shared" si="1"/>
        <v>4</v>
      </c>
      <c r="J18" s="21">
        <f t="shared" si="2"/>
        <v>0</v>
      </c>
    </row>
    <row r="19" spans="1:12" ht="30" x14ac:dyDescent="0.25">
      <c r="A19" s="10" t="s">
        <v>163</v>
      </c>
      <c r="B19" s="20"/>
      <c r="C19" s="15"/>
      <c r="D19" s="15"/>
      <c r="E19" s="15"/>
      <c r="F19" s="15"/>
      <c r="G19" s="15"/>
      <c r="H19" s="36" t="str">
        <f t="shared" si="0"/>
        <v/>
      </c>
      <c r="I19" s="21">
        <f t="shared" si="1"/>
        <v>4</v>
      </c>
      <c r="J19" s="21">
        <f t="shared" si="2"/>
        <v>0</v>
      </c>
    </row>
    <row r="20" spans="1:12" ht="30" customHeight="1" x14ac:dyDescent="0.25">
      <c r="A20" s="27" t="s">
        <v>138</v>
      </c>
      <c r="B20" s="20"/>
      <c r="C20" s="15"/>
      <c r="D20" s="15"/>
      <c r="E20" s="15"/>
      <c r="F20" s="15"/>
      <c r="G20" s="15"/>
      <c r="H20" s="36" t="str">
        <f t="shared" si="0"/>
        <v/>
      </c>
      <c r="I20" s="21">
        <f t="shared" si="1"/>
        <v>4</v>
      </c>
      <c r="J20" s="21">
        <f t="shared" si="2"/>
        <v>0</v>
      </c>
    </row>
    <row r="21" spans="1:12" ht="30" x14ac:dyDescent="0.25">
      <c r="A21" s="10" t="s">
        <v>164</v>
      </c>
      <c r="B21" s="20"/>
      <c r="C21" s="15"/>
      <c r="D21" s="15"/>
      <c r="E21" s="15"/>
      <c r="F21" s="15"/>
      <c r="G21" s="15"/>
      <c r="H21" s="36" t="str">
        <f t="shared" si="0"/>
        <v/>
      </c>
      <c r="I21" s="21">
        <f t="shared" si="1"/>
        <v>4</v>
      </c>
      <c r="J21" s="21">
        <f t="shared" si="2"/>
        <v>0</v>
      </c>
    </row>
    <row r="22" spans="1:12" x14ac:dyDescent="0.25">
      <c r="A22" s="64" t="s">
        <v>51</v>
      </c>
      <c r="B22" s="65"/>
      <c r="C22" s="65"/>
      <c r="D22" s="65"/>
      <c r="E22" s="65"/>
      <c r="F22" s="65"/>
      <c r="G22" s="65"/>
      <c r="I22" s="21"/>
      <c r="J22" s="21"/>
    </row>
    <row r="23" spans="1:12" x14ac:dyDescent="0.25">
      <c r="A23" s="10" t="s">
        <v>52</v>
      </c>
      <c r="B23" s="20"/>
      <c r="C23" s="15"/>
      <c r="D23" s="15"/>
      <c r="E23" s="15"/>
      <c r="F23" s="15"/>
      <c r="G23" s="15"/>
      <c r="H23" s="36" t="str">
        <f>IF((IF(UPPER(B23)="X",1,0)+IF(UPPER(C23)="X",1,0)+IF(UPPER(D23)="X",1,0)+IF(UPPER(E23)="X",1,0)+IF(UPPER(F23)="X",1,0)+IF(UPPER(G23)="X",1,0))&gt;1,"Error : More than one rating entered!","")</f>
        <v/>
      </c>
      <c r="I23" s="21">
        <f>IF(B23&lt;&gt;"X",4,0)</f>
        <v>4</v>
      </c>
      <c r="J23" s="21">
        <f>IF(H23="",IF(UPPER(D23)="X",1,0)+IF(UPPER(E23)="X",2,0)+IF(UPPER(F23)="X",3,0)+IF(UPPER(G23)="X",4,0),0)</f>
        <v>0</v>
      </c>
    </row>
    <row r="24" spans="1:12" ht="45" x14ac:dyDescent="0.25">
      <c r="A24" s="10" t="s">
        <v>53</v>
      </c>
      <c r="B24" s="20"/>
      <c r="C24" s="15"/>
      <c r="D24" s="15"/>
      <c r="E24" s="15"/>
      <c r="F24" s="15"/>
      <c r="G24" s="15"/>
      <c r="H24" s="36" t="str">
        <f>IF((IF(UPPER(B24)="X",1,0)+IF(UPPER(C24)="X",1,0)+IF(UPPER(D24)="X",1,0)+IF(UPPER(E24)="X",1,0)+IF(UPPER(F24)="X",1,0)+IF(UPPER(G24)="X",1,0))&gt;1,"Error : More than one rating entered!","")</f>
        <v/>
      </c>
      <c r="I24" s="21">
        <f>IF(B24&lt;&gt;"X",4,0)</f>
        <v>4</v>
      </c>
      <c r="J24" s="21">
        <f>IF(H24="",IF(UPPER(D24)="X",1,0)+IF(UPPER(E24)="X",2,0)+IF(UPPER(F24)="X",3,0)+IF(UPPER(G24)="X",4,0),0)</f>
        <v>0</v>
      </c>
    </row>
    <row r="25" spans="1:12" ht="30" x14ac:dyDescent="0.25">
      <c r="A25" s="10" t="s">
        <v>54</v>
      </c>
      <c r="B25" s="20"/>
      <c r="C25" s="15"/>
      <c r="D25" s="15"/>
      <c r="E25" s="15"/>
      <c r="F25" s="15"/>
      <c r="G25" s="15"/>
      <c r="H25" s="36" t="str">
        <f>IF((IF(UPPER(B25)="X",1,0)+IF(UPPER(C25)="X",1,0)+IF(UPPER(D25)="X",1,0)+IF(UPPER(E25)="X",1,0)+IF(UPPER(F25)="X",1,0)+IF(UPPER(G25)="X",1,0))&gt;1,"Error : More than one rating entered!","")</f>
        <v/>
      </c>
      <c r="I25" s="21">
        <f>IF(B25&lt;&gt;"X",4,0)</f>
        <v>4</v>
      </c>
      <c r="J25" s="21">
        <f>IF(H25="",IF(UPPER(D25)="X",1,0)+IF(UPPER(E25)="X",2,0)+IF(UPPER(F25)="X",3,0)+IF(UPPER(G25)="X",4,0),0)</f>
        <v>0</v>
      </c>
    </row>
    <row r="26" spans="1:12" ht="45" x14ac:dyDescent="0.25">
      <c r="A26" s="10" t="s">
        <v>55</v>
      </c>
      <c r="B26" s="20"/>
      <c r="C26" s="15"/>
      <c r="D26" s="15"/>
      <c r="E26" s="15"/>
      <c r="F26" s="15"/>
      <c r="G26" s="15"/>
      <c r="H26" s="36" t="str">
        <f>IF((IF(UPPER(B26)="X",1,0)+IF(UPPER(C26)="X",1,0)+IF(UPPER(D26)="X",1,0)+IF(UPPER(E26)="X",1,0)+IF(UPPER(F26)="X",1,0)+IF(UPPER(G26)="X",1,0))&gt;1,"Error : More than one rating entered!","")</f>
        <v/>
      </c>
      <c r="I26" s="21">
        <f>IF(B26&lt;&gt;"X",4,0)</f>
        <v>4</v>
      </c>
      <c r="J26" s="21">
        <f>IF(H26="",IF(UPPER(D26)="X",1,0)+IF(UPPER(E26)="X",2,0)+IF(UPPER(F26)="X",3,0)+IF(UPPER(G26)="X",4,0),0)</f>
        <v>0</v>
      </c>
    </row>
    <row r="27" spans="1:12" x14ac:dyDescent="0.25">
      <c r="A27" s="10" t="s">
        <v>56</v>
      </c>
      <c r="B27" s="20"/>
      <c r="C27" s="15"/>
      <c r="D27" s="15"/>
      <c r="E27" s="15"/>
      <c r="F27" s="15"/>
      <c r="G27" s="15"/>
      <c r="H27" s="36" t="str">
        <f>IF((IF(UPPER(B27)="X",1,0)+IF(UPPER(C27)="X",1,0)+IF(UPPER(D27)="X",1,0)+IF(UPPER(E27)="X",1,0)+IF(UPPER(F27)="X",1,0)+IF(UPPER(G27)="X",1,0))&gt;1,"Error : More than one rating entered!","")</f>
        <v/>
      </c>
      <c r="I27" s="21">
        <f>IF(B27&lt;&gt;"X",4,0)</f>
        <v>4</v>
      </c>
      <c r="J27" s="21">
        <f>IF(H27="",IF(UPPER(D27)="X",1,0)+IF(UPPER(E27)="X",2,0)+IF(UPPER(F27)="X",3,0)+IF(UPPER(G27)="X",4,0),0)</f>
        <v>0</v>
      </c>
    </row>
    <row r="28" spans="1:12" x14ac:dyDescent="0.25">
      <c r="A28" s="64" t="s">
        <v>57</v>
      </c>
      <c r="B28" s="65"/>
      <c r="C28" s="65"/>
      <c r="D28" s="65"/>
      <c r="E28" s="65"/>
      <c r="F28" s="65"/>
      <c r="G28" s="65"/>
      <c r="H28" s="37"/>
      <c r="I28" s="32"/>
      <c r="J28" s="32"/>
      <c r="K28" s="33">
        <f>+I29+I30</f>
        <v>8</v>
      </c>
      <c r="L28" s="2" t="s">
        <v>210</v>
      </c>
    </row>
    <row r="29" spans="1:12" ht="45" x14ac:dyDescent="0.25">
      <c r="A29" s="10" t="s">
        <v>58</v>
      </c>
      <c r="B29" s="20"/>
      <c r="C29" s="15"/>
      <c r="D29" s="15"/>
      <c r="E29" s="15"/>
      <c r="F29" s="15"/>
      <c r="G29" s="15"/>
      <c r="H29" s="36" t="str">
        <f>IF((IF(UPPER(B29)="X",1,0)+IF(UPPER(C29)="X",1,0)+IF(UPPER(D29)="X",1,0)+IF(UPPER(E29)="X",1,0)+IF(UPPER(F29)="X",1,0)+IF(UPPER(G29)="X",1,0))&gt;1,"Error : More than one rating entered!","")</f>
        <v/>
      </c>
      <c r="I29" s="21">
        <f>IF(B29&lt;&gt;"X",4,0)</f>
        <v>4</v>
      </c>
      <c r="J29" s="21">
        <f>IF(H29="",IF(UPPER(D29)="X",1,0)+IF(UPPER(E29)="X",2,0)+IF(UPPER(F29)="X",3,0)+IF(UPPER(G29)="X",4,0),0)</f>
        <v>0</v>
      </c>
    </row>
    <row r="30" spans="1:12" ht="77.25" customHeight="1" x14ac:dyDescent="0.25">
      <c r="A30" s="10" t="s">
        <v>59</v>
      </c>
      <c r="B30" s="20"/>
      <c r="C30" s="15"/>
      <c r="D30" s="15"/>
      <c r="E30" s="15"/>
      <c r="F30" s="15"/>
      <c r="G30" s="15"/>
      <c r="H30" s="36" t="str">
        <f>IF((IF(UPPER(B30)="X",1,0)+IF(UPPER(C30)="X",1,0)+IF(UPPER(D30)="X",1,0)+IF(UPPER(E30)="X",1,0)+IF(UPPER(F30)="X",1,0)+IF(UPPER(G30)="X",1,0))&gt;1,"Error : More than one rating entered!","")</f>
        <v/>
      </c>
      <c r="I30" s="21">
        <f>IF(B30&lt;&gt;"X",4,0)</f>
        <v>4</v>
      </c>
      <c r="J30" s="21">
        <f>IF(H30="",IF(UPPER(D30)="X",1,0)+IF(UPPER(E30)="X",2,0)+IF(UPPER(F30)="X",3,0)+IF(UPPER(G30)="X",4,0),0)</f>
        <v>0</v>
      </c>
      <c r="K30" s="33">
        <f>+J29+J30</f>
        <v>0</v>
      </c>
      <c r="L30" s="2" t="s">
        <v>211</v>
      </c>
    </row>
    <row r="31" spans="1:12" x14ac:dyDescent="0.25">
      <c r="A31" s="64" t="s">
        <v>222</v>
      </c>
      <c r="B31" s="66"/>
      <c r="C31" s="66"/>
      <c r="D31" s="66"/>
      <c r="E31" s="66"/>
      <c r="F31" s="66"/>
      <c r="G31" s="66"/>
      <c r="I31" s="21"/>
      <c r="J31" s="21"/>
    </row>
    <row r="32" spans="1:12" x14ac:dyDescent="0.25">
      <c r="A32" s="10" t="s">
        <v>219</v>
      </c>
      <c r="B32" s="20"/>
      <c r="C32" s="15" t="s">
        <v>148</v>
      </c>
      <c r="D32" s="15" t="s">
        <v>148</v>
      </c>
      <c r="E32" s="15" t="s">
        <v>148</v>
      </c>
      <c r="F32" s="15"/>
      <c r="G32" s="15"/>
      <c r="H32" s="36" t="str">
        <f>IF((IF(UPPER(B32)="X",1,0)+IF(UPPER(F32)="X",1,0)+IF(UPPER(G32)="X",1,0))&gt;1,"Error : More than one rating entered!","")</f>
        <v/>
      </c>
      <c r="I32" s="21">
        <f>IF(B32&lt;&gt;"X",4,0)</f>
        <v>4</v>
      </c>
      <c r="J32" s="21">
        <f>IF(H32="",IF(UPPER(D32)="X",1,0)+IF(UPPER(E32)="X",2,0)+IF(UPPER(F32)="X",3,0)+IF(UPPER(G32)="X",4,0),0)</f>
        <v>0</v>
      </c>
    </row>
    <row r="33" spans="1:9" s="4" customFormat="1" ht="30" customHeight="1" x14ac:dyDescent="0.25">
      <c r="A33" s="67"/>
      <c r="B33" s="68"/>
      <c r="C33" s="68"/>
      <c r="D33" s="68"/>
      <c r="E33" s="68"/>
      <c r="F33" s="68"/>
      <c r="G33" s="68"/>
      <c r="H33" s="38"/>
    </row>
    <row r="34" spans="1:9" x14ac:dyDescent="0.25">
      <c r="A34" s="16" t="s">
        <v>7</v>
      </c>
      <c r="B34" s="63" t="s">
        <v>1</v>
      </c>
      <c r="C34" s="63"/>
      <c r="D34" s="63" t="s">
        <v>2</v>
      </c>
      <c r="E34" s="63"/>
      <c r="F34" s="63" t="s">
        <v>3</v>
      </c>
      <c r="G34" s="63"/>
    </row>
    <row r="35" spans="1:9" x14ac:dyDescent="0.25">
      <c r="A35" s="1" t="s">
        <v>30</v>
      </c>
      <c r="B35" s="51">
        <f>SUM(I:I)</f>
        <v>96</v>
      </c>
      <c r="C35" s="51"/>
      <c r="D35" s="51">
        <f>SUM(J:J)</f>
        <v>0</v>
      </c>
      <c r="E35" s="51"/>
      <c r="F35" s="50">
        <f>+TRUNC(H35,4)</f>
        <v>0</v>
      </c>
      <c r="G35" s="50"/>
      <c r="H35" s="50">
        <f>IFERROR(D35/B35,0)</f>
        <v>0</v>
      </c>
      <c r="I35" s="50"/>
    </row>
  </sheetData>
  <mergeCells count="15">
    <mergeCell ref="H35:I35"/>
    <mergeCell ref="B35:C35"/>
    <mergeCell ref="D35:E35"/>
    <mergeCell ref="F35:G35"/>
    <mergeCell ref="B1:G1"/>
    <mergeCell ref="A3:G3"/>
    <mergeCell ref="A6:G6"/>
    <mergeCell ref="A11:G11"/>
    <mergeCell ref="A22:G22"/>
    <mergeCell ref="A28:G28"/>
    <mergeCell ref="A31:G31"/>
    <mergeCell ref="A33:G33"/>
    <mergeCell ref="B34:C34"/>
    <mergeCell ref="D34:E34"/>
    <mergeCell ref="F34:G34"/>
  </mergeCells>
  <dataValidations count="1">
    <dataValidation type="list" allowBlank="1" showInputMessage="1" showErrorMessage="1" error="Enter an &quot;X&quot; to assign this rating_x000a__x000a_Or Leave blank" sqref="B29:G30 B7:G10 B23:G27 B12:G21 B32 F32:G32 B4:G5" xr:uid="{32B8682F-8975-4B69-8121-677685E5240A}">
      <formula1>"X"</formula1>
    </dataValidation>
  </dataValidations>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00C02-7147-42D4-A789-CF0C156CEC16}">
  <sheetPr>
    <pageSetUpPr fitToPage="1"/>
  </sheetPr>
  <dimension ref="A1:L33"/>
  <sheetViews>
    <sheetView topLeftCell="A25" zoomScale="85" zoomScaleNormal="85" workbookViewId="0">
      <selection activeCell="A29" sqref="A29:G29"/>
    </sheetView>
  </sheetViews>
  <sheetFormatPr defaultColWidth="9.140625" defaultRowHeight="15" x14ac:dyDescent="0.25"/>
  <cols>
    <col min="1" max="1" width="55.7109375" style="4" customWidth="1"/>
    <col min="2" max="7" width="8.7109375" style="2" customWidth="1"/>
    <col min="8" max="8" width="1.7109375" style="36" hidden="1" customWidth="1"/>
    <col min="9" max="9" width="32.5703125" style="2" hidden="1" customWidth="1"/>
    <col min="10" max="10" width="16.7109375" style="2" hidden="1" customWidth="1"/>
    <col min="11" max="11" width="19.5703125" style="2" hidden="1" customWidth="1"/>
    <col min="12" max="12" width="9" style="2" hidden="1" customWidth="1"/>
    <col min="13" max="16384" width="9.140625" style="2"/>
  </cols>
  <sheetData>
    <row r="1" spans="1:10" x14ac:dyDescent="0.25">
      <c r="A1" s="1" t="s">
        <v>21</v>
      </c>
      <c r="B1" s="52" t="s">
        <v>10</v>
      </c>
      <c r="C1" s="53"/>
      <c r="D1" s="53"/>
      <c r="E1" s="53"/>
      <c r="F1" s="53"/>
      <c r="G1" s="53"/>
    </row>
    <row r="2" spans="1:10" ht="75" x14ac:dyDescent="0.25">
      <c r="A2" s="1" t="s">
        <v>165</v>
      </c>
      <c r="B2" s="3" t="s">
        <v>72</v>
      </c>
      <c r="C2" s="3" t="s">
        <v>45</v>
      </c>
      <c r="D2" s="3" t="s">
        <v>32</v>
      </c>
      <c r="E2" s="3" t="s">
        <v>33</v>
      </c>
      <c r="F2" s="3" t="s">
        <v>34</v>
      </c>
      <c r="G2" s="3" t="s">
        <v>8</v>
      </c>
      <c r="I2" s="19" t="s">
        <v>23</v>
      </c>
      <c r="J2" s="19" t="s">
        <v>22</v>
      </c>
    </row>
    <row r="3" spans="1:10" x14ac:dyDescent="0.25">
      <c r="A3" s="54" t="s">
        <v>35</v>
      </c>
      <c r="B3" s="55"/>
      <c r="C3" s="55"/>
      <c r="D3" s="55"/>
      <c r="E3" s="55"/>
      <c r="F3" s="55"/>
      <c r="G3" s="55"/>
    </row>
    <row r="4" spans="1:10" x14ac:dyDescent="0.25">
      <c r="A4" s="10" t="s">
        <v>62</v>
      </c>
      <c r="B4" s="20"/>
      <c r="C4" s="15"/>
      <c r="D4" s="15"/>
      <c r="E4" s="15"/>
      <c r="F4" s="15"/>
      <c r="G4" s="15"/>
      <c r="H4" s="36" t="str">
        <f>IF((IF(UPPER(B4)="X",1,0)+IF(UPPER(C4)="X",1,0)+IF(UPPER(D4)="X",1,0)+IF(UPPER(E4)="X",1,0)+IF(UPPER(F4)="X",1,0)+IF(UPPER(G4)="X",1,0))&gt;1,"Error : More than one rating entered!","")</f>
        <v/>
      </c>
      <c r="I4" s="21">
        <f>IF(B4&lt;&gt;"X",4,0)</f>
        <v>4</v>
      </c>
      <c r="J4" s="21">
        <f>IF(H4="",IF(UPPER(D4)="X",1,0)+IF(UPPER(E4)="X",2,0)+IF(UPPER(F4)="X",3,0)+IF(UPPER(G4)="X",4,0),0)</f>
        <v>0</v>
      </c>
    </row>
    <row r="5" spans="1:10" ht="45" x14ac:dyDescent="0.25">
      <c r="A5" s="26" t="s">
        <v>63</v>
      </c>
      <c r="B5" s="35"/>
      <c r="C5" s="34"/>
      <c r="D5" s="44" t="s">
        <v>148</v>
      </c>
      <c r="E5" s="34"/>
      <c r="F5" s="44" t="s">
        <v>148</v>
      </c>
      <c r="G5" s="44" t="s">
        <v>148</v>
      </c>
      <c r="H5" s="36" t="str">
        <f>IF((IF(UPPER(B5)="X",1,0)+IF(UPPER(C5)="X",1,0)+IF(UPPER(E5)="X",1,0))&gt;1,"Error : More than one rating entered!","")</f>
        <v/>
      </c>
      <c r="I5" s="21">
        <f>IF(B5&lt;&gt;"X",2,0)</f>
        <v>2</v>
      </c>
      <c r="J5" s="21">
        <f>IF(H5="",IF(UPPER(E5)="X",2,0))</f>
        <v>0</v>
      </c>
    </row>
    <row r="6" spans="1:10" ht="30" x14ac:dyDescent="0.25">
      <c r="A6" s="26" t="s">
        <v>205</v>
      </c>
      <c r="B6" s="35"/>
      <c r="C6" s="34"/>
      <c r="D6" s="34" t="s">
        <v>148</v>
      </c>
      <c r="E6" s="34"/>
      <c r="F6" s="34" t="s">
        <v>148</v>
      </c>
      <c r="G6" s="34" t="s">
        <v>148</v>
      </c>
      <c r="H6" s="36" t="str">
        <f>IF((IF(UPPER(B6)="X",1,0)+IF(UPPER(C6)="X",1,0)+IF(UPPER(E6)="X",1,0))&gt;1,"Error : More than one rating entered!","")</f>
        <v/>
      </c>
      <c r="I6" s="21">
        <f>IF(B6&lt;&gt;"X",2,0)</f>
        <v>2</v>
      </c>
      <c r="J6" s="21">
        <f>IF(H6="",IF(UPPER(E6)="X",2,0))</f>
        <v>0</v>
      </c>
    </row>
    <row r="7" spans="1:10" x14ac:dyDescent="0.25">
      <c r="A7" s="64" t="s">
        <v>48</v>
      </c>
      <c r="B7" s="56"/>
      <c r="C7" s="56"/>
      <c r="D7" s="56"/>
      <c r="E7" s="56"/>
      <c r="F7" s="56"/>
      <c r="G7" s="56"/>
      <c r="I7" s="21"/>
      <c r="J7" s="21"/>
    </row>
    <row r="8" spans="1:10" x14ac:dyDescent="0.25">
      <c r="A8" s="10" t="s">
        <v>64</v>
      </c>
      <c r="B8" s="20"/>
      <c r="C8" s="15"/>
      <c r="D8" s="15"/>
      <c r="E8" s="15"/>
      <c r="F8" s="15"/>
      <c r="G8" s="15"/>
      <c r="H8" s="36" t="str">
        <f t="shared" ref="H8:H28" si="0">IF((IF(UPPER(B8)="X",1,0)+IF(UPPER(C8)="X",1,0)+IF(UPPER(D8)="X",1,0)+IF(UPPER(E8)="X",1,0)+IF(UPPER(F8)="X",1,0)+IF(UPPER(G8)="X",1,0))&gt;1,"Error : More than one rating entered!","")</f>
        <v/>
      </c>
      <c r="I8" s="21">
        <f t="shared" ref="I8:I30" si="1">IF(B8&lt;&gt;"X",4,0)</f>
        <v>4</v>
      </c>
      <c r="J8" s="21">
        <f t="shared" ref="J8:J30" si="2">IF(H8="",IF(UPPER(D8)="X",1,0)+IF(UPPER(E8)="X",2,0)+IF(UPPER(F8)="X",3,0)+IF(UPPER(G8)="X",4,0),0)</f>
        <v>0</v>
      </c>
    </row>
    <row r="9" spans="1:10" x14ac:dyDescent="0.25">
      <c r="A9" s="10" t="s">
        <v>65</v>
      </c>
      <c r="B9" s="20"/>
      <c r="C9" s="15"/>
      <c r="D9" s="15"/>
      <c r="E9" s="15"/>
      <c r="F9" s="15"/>
      <c r="G9" s="15"/>
      <c r="H9" s="36" t="str">
        <f t="shared" si="0"/>
        <v/>
      </c>
      <c r="I9" s="21">
        <f t="shared" si="1"/>
        <v>4</v>
      </c>
      <c r="J9" s="21">
        <f t="shared" si="2"/>
        <v>0</v>
      </c>
    </row>
    <row r="10" spans="1:10" ht="45" x14ac:dyDescent="0.25">
      <c r="A10" s="10" t="s">
        <v>66</v>
      </c>
      <c r="B10" s="20"/>
      <c r="C10" s="15"/>
      <c r="D10" s="15"/>
      <c r="E10" s="15"/>
      <c r="F10" s="15"/>
      <c r="G10" s="15"/>
      <c r="H10" s="36" t="str">
        <f t="shared" si="0"/>
        <v/>
      </c>
      <c r="I10" s="21">
        <f t="shared" si="1"/>
        <v>4</v>
      </c>
      <c r="J10" s="21">
        <f t="shared" si="2"/>
        <v>0</v>
      </c>
    </row>
    <row r="11" spans="1:10" ht="30" x14ac:dyDescent="0.25">
      <c r="A11" s="10" t="s">
        <v>197</v>
      </c>
      <c r="B11" s="20"/>
      <c r="C11" s="15"/>
      <c r="D11" s="15"/>
      <c r="E11" s="15"/>
      <c r="F11" s="15"/>
      <c r="G11" s="15"/>
      <c r="H11" s="36" t="str">
        <f t="shared" si="0"/>
        <v/>
      </c>
      <c r="I11" s="21">
        <f t="shared" si="1"/>
        <v>4</v>
      </c>
      <c r="J11" s="21">
        <f t="shared" si="2"/>
        <v>0</v>
      </c>
    </row>
    <row r="12" spans="1:10" ht="30" x14ac:dyDescent="0.25">
      <c r="A12" s="10" t="s">
        <v>67</v>
      </c>
      <c r="B12" s="20"/>
      <c r="C12" s="15"/>
      <c r="D12" s="15"/>
      <c r="E12" s="15"/>
      <c r="F12" s="15"/>
      <c r="G12" s="15"/>
      <c r="I12" s="21">
        <f t="shared" si="1"/>
        <v>4</v>
      </c>
      <c r="J12" s="21">
        <f t="shared" si="2"/>
        <v>0</v>
      </c>
    </row>
    <row r="13" spans="1:10" ht="30" x14ac:dyDescent="0.25">
      <c r="A13" s="10" t="s">
        <v>166</v>
      </c>
      <c r="B13" s="20"/>
      <c r="C13" s="15"/>
      <c r="D13" s="15"/>
      <c r="E13" s="15"/>
      <c r="F13" s="15"/>
      <c r="G13" s="15"/>
      <c r="H13" s="36" t="str">
        <f t="shared" si="0"/>
        <v/>
      </c>
      <c r="I13" s="21">
        <f t="shared" si="1"/>
        <v>4</v>
      </c>
      <c r="J13" s="21">
        <f t="shared" si="2"/>
        <v>0</v>
      </c>
    </row>
    <row r="14" spans="1:10" x14ac:dyDescent="0.25">
      <c r="A14" s="64" t="s">
        <v>49</v>
      </c>
      <c r="B14" s="56"/>
      <c r="C14" s="56"/>
      <c r="D14" s="56"/>
      <c r="E14" s="56"/>
      <c r="F14" s="56"/>
      <c r="G14" s="56"/>
      <c r="I14" s="21"/>
      <c r="J14" s="21"/>
    </row>
    <row r="15" spans="1:10" ht="30" x14ac:dyDescent="0.25">
      <c r="A15" s="10" t="s">
        <v>68</v>
      </c>
      <c r="B15" s="20"/>
      <c r="C15" s="15"/>
      <c r="D15" s="15"/>
      <c r="E15" s="15"/>
      <c r="F15" s="15"/>
      <c r="G15" s="15"/>
      <c r="H15" s="36" t="str">
        <f t="shared" si="0"/>
        <v/>
      </c>
      <c r="I15" s="21">
        <f t="shared" si="1"/>
        <v>4</v>
      </c>
      <c r="J15" s="21">
        <f t="shared" si="2"/>
        <v>0</v>
      </c>
    </row>
    <row r="16" spans="1:10" ht="30" x14ac:dyDescent="0.25">
      <c r="A16" s="10" t="s">
        <v>212</v>
      </c>
      <c r="B16" s="20"/>
      <c r="C16" s="15"/>
      <c r="D16" s="15"/>
      <c r="E16" s="15"/>
      <c r="F16" s="15"/>
      <c r="G16" s="15"/>
      <c r="H16" s="36" t="str">
        <f t="shared" si="0"/>
        <v/>
      </c>
      <c r="I16" s="21">
        <f t="shared" si="1"/>
        <v>4</v>
      </c>
      <c r="J16" s="21">
        <f t="shared" si="2"/>
        <v>0</v>
      </c>
    </row>
    <row r="17" spans="1:12" ht="30" x14ac:dyDescent="0.25">
      <c r="A17" s="10" t="s">
        <v>69</v>
      </c>
      <c r="B17" s="20"/>
      <c r="C17" s="15"/>
      <c r="D17" s="15"/>
      <c r="E17" s="15"/>
      <c r="F17" s="15"/>
      <c r="G17" s="15"/>
      <c r="H17" s="36" t="str">
        <f t="shared" si="0"/>
        <v/>
      </c>
      <c r="I17" s="21">
        <f t="shared" si="1"/>
        <v>4</v>
      </c>
      <c r="J17" s="21">
        <f t="shared" si="2"/>
        <v>0</v>
      </c>
    </row>
    <row r="18" spans="1:12" x14ac:dyDescent="0.25">
      <c r="A18" s="64" t="s">
        <v>51</v>
      </c>
      <c r="B18" s="65"/>
      <c r="C18" s="65"/>
      <c r="D18" s="65"/>
      <c r="E18" s="65"/>
      <c r="F18" s="65"/>
      <c r="G18" s="65"/>
      <c r="I18" s="21"/>
      <c r="J18" s="21"/>
    </row>
    <row r="19" spans="1:12" ht="30" x14ac:dyDescent="0.25">
      <c r="A19" s="10" t="s">
        <v>70</v>
      </c>
      <c r="B19" s="20"/>
      <c r="C19" s="15"/>
      <c r="D19" s="15"/>
      <c r="E19" s="15"/>
      <c r="F19" s="15"/>
      <c r="G19" s="15"/>
      <c r="H19" s="36" t="str">
        <f t="shared" si="0"/>
        <v/>
      </c>
      <c r="I19" s="21">
        <f t="shared" si="1"/>
        <v>4</v>
      </c>
      <c r="J19" s="21">
        <f t="shared" si="2"/>
        <v>0</v>
      </c>
    </row>
    <row r="20" spans="1:12" ht="45" customHeight="1" x14ac:dyDescent="0.25">
      <c r="A20" s="10" t="s">
        <v>208</v>
      </c>
      <c r="B20" s="20"/>
      <c r="C20" s="15"/>
      <c r="D20" s="15"/>
      <c r="E20" s="15"/>
      <c r="F20" s="15"/>
      <c r="G20" s="15"/>
      <c r="H20" s="36" t="str">
        <f t="shared" si="0"/>
        <v/>
      </c>
      <c r="I20" s="21">
        <f t="shared" si="1"/>
        <v>4</v>
      </c>
      <c r="J20" s="21">
        <f t="shared" si="2"/>
        <v>0</v>
      </c>
    </row>
    <row r="21" spans="1:12" ht="32.25" customHeight="1" x14ac:dyDescent="0.25">
      <c r="A21" s="27" t="s">
        <v>167</v>
      </c>
      <c r="B21" s="20"/>
      <c r="C21" s="15"/>
      <c r="D21" s="15"/>
      <c r="E21" s="15"/>
      <c r="F21" s="15"/>
      <c r="G21" s="15"/>
      <c r="H21" s="36" t="str">
        <f t="shared" si="0"/>
        <v/>
      </c>
      <c r="I21" s="21">
        <f t="shared" si="1"/>
        <v>4</v>
      </c>
      <c r="J21" s="21">
        <f t="shared" si="2"/>
        <v>0</v>
      </c>
    </row>
    <row r="22" spans="1:12" ht="30" x14ac:dyDescent="0.25">
      <c r="A22" s="10" t="s">
        <v>139</v>
      </c>
      <c r="B22" s="20"/>
      <c r="C22" s="15"/>
      <c r="D22" s="15"/>
      <c r="E22" s="15"/>
      <c r="F22" s="15"/>
      <c r="G22" s="15"/>
      <c r="H22" s="36" t="str">
        <f t="shared" si="0"/>
        <v/>
      </c>
      <c r="I22" s="21">
        <f t="shared" si="1"/>
        <v>4</v>
      </c>
      <c r="J22" s="21">
        <f t="shared" si="2"/>
        <v>0</v>
      </c>
    </row>
    <row r="23" spans="1:12" x14ac:dyDescent="0.25">
      <c r="A23" s="10" t="s">
        <v>140</v>
      </c>
      <c r="B23" s="20"/>
      <c r="C23" s="15"/>
      <c r="D23" s="15"/>
      <c r="E23" s="15"/>
      <c r="F23" s="15"/>
      <c r="G23" s="15"/>
      <c r="H23" s="36" t="str">
        <f t="shared" si="0"/>
        <v/>
      </c>
      <c r="I23" s="21">
        <f t="shared" si="1"/>
        <v>4</v>
      </c>
      <c r="J23" s="21">
        <f t="shared" si="2"/>
        <v>0</v>
      </c>
    </row>
    <row r="24" spans="1:12" ht="30" x14ac:dyDescent="0.25">
      <c r="A24" s="10" t="s">
        <v>141</v>
      </c>
      <c r="B24" s="20"/>
      <c r="C24" s="15"/>
      <c r="D24" s="15"/>
      <c r="E24" s="15"/>
      <c r="F24" s="15"/>
      <c r="G24" s="15"/>
      <c r="H24" s="36" t="str">
        <f t="shared" si="0"/>
        <v/>
      </c>
      <c r="I24" s="21">
        <f t="shared" si="1"/>
        <v>4</v>
      </c>
      <c r="J24" s="21">
        <f t="shared" si="2"/>
        <v>0</v>
      </c>
    </row>
    <row r="25" spans="1:12" ht="60" x14ac:dyDescent="0.25">
      <c r="A25" s="10" t="s">
        <v>206</v>
      </c>
      <c r="B25" s="20"/>
      <c r="C25" s="15"/>
      <c r="D25" s="15"/>
      <c r="E25" s="15"/>
      <c r="F25" s="15"/>
      <c r="G25" s="15"/>
      <c r="H25" s="36" t="str">
        <f t="shared" si="0"/>
        <v/>
      </c>
      <c r="I25" s="21">
        <f t="shared" si="1"/>
        <v>4</v>
      </c>
      <c r="J25" s="21">
        <f t="shared" si="2"/>
        <v>0</v>
      </c>
    </row>
    <row r="26" spans="1:12" x14ac:dyDescent="0.25">
      <c r="A26" s="54" t="s">
        <v>57</v>
      </c>
      <c r="B26" s="65"/>
      <c r="C26" s="65"/>
      <c r="D26" s="65"/>
      <c r="E26" s="65"/>
      <c r="F26" s="65"/>
      <c r="G26" s="65"/>
      <c r="H26" s="37"/>
      <c r="I26" s="32"/>
      <c r="J26" s="32"/>
      <c r="K26" s="33">
        <f>+I27+I28</f>
        <v>8</v>
      </c>
      <c r="L26" s="2" t="s">
        <v>210</v>
      </c>
    </row>
    <row r="27" spans="1:12" ht="30" x14ac:dyDescent="0.25">
      <c r="A27" s="27" t="s">
        <v>71</v>
      </c>
      <c r="B27" s="34"/>
      <c r="C27" s="34"/>
      <c r="D27" s="34"/>
      <c r="E27" s="34"/>
      <c r="F27" s="34"/>
      <c r="G27" s="34"/>
      <c r="H27" s="36" t="str">
        <f t="shared" ref="H27" si="3">IF((IF(UPPER(B27)="X",1,0)+IF(UPPER(C27)="X",1,0)+IF(UPPER(D27)="X",1,0)+IF(UPPER(E27)="X",1,0)+IF(UPPER(F27)="X",1,0)+IF(UPPER(G27)="X",1,0))&gt;1,"Error : More than one rating entered!","")</f>
        <v/>
      </c>
      <c r="I27" s="21">
        <f t="shared" ref="I27" si="4">IF(B27&lt;&gt;"X",4,0)</f>
        <v>4</v>
      </c>
      <c r="J27" s="21">
        <f t="shared" ref="J27" si="5">IF(H27="",IF(UPPER(D27)="X",1,0)+IF(UPPER(E27)="X",2,0)+IF(UPPER(F27)="X",3,0)+IF(UPPER(G27)="X",4,0),0)</f>
        <v>0</v>
      </c>
    </row>
    <row r="28" spans="1:12" ht="27.75" customHeight="1" x14ac:dyDescent="0.25">
      <c r="A28" s="27" t="s">
        <v>198</v>
      </c>
      <c r="B28" s="15"/>
      <c r="C28" s="15"/>
      <c r="D28" s="15"/>
      <c r="E28" s="15"/>
      <c r="F28" s="15"/>
      <c r="G28" s="15"/>
      <c r="H28" s="36" t="str">
        <f t="shared" si="0"/>
        <v/>
      </c>
      <c r="I28" s="21">
        <f t="shared" si="1"/>
        <v>4</v>
      </c>
      <c r="J28" s="21">
        <f t="shared" si="2"/>
        <v>0</v>
      </c>
      <c r="K28" s="33">
        <f>+J27+J28</f>
        <v>0</v>
      </c>
      <c r="L28" s="2" t="s">
        <v>211</v>
      </c>
    </row>
    <row r="29" spans="1:12" x14ac:dyDescent="0.25">
      <c r="A29" s="54" t="s">
        <v>222</v>
      </c>
      <c r="B29" s="66"/>
      <c r="C29" s="66"/>
      <c r="D29" s="66"/>
      <c r="E29" s="66"/>
      <c r="F29" s="66"/>
      <c r="G29" s="66"/>
      <c r="I29" s="21"/>
      <c r="J29" s="21"/>
    </row>
    <row r="30" spans="1:12" x14ac:dyDescent="0.25">
      <c r="A30" s="22" t="s">
        <v>218</v>
      </c>
      <c r="B30" s="15"/>
      <c r="C30" s="15" t="s">
        <v>148</v>
      </c>
      <c r="D30" s="15" t="s">
        <v>148</v>
      </c>
      <c r="E30" s="15" t="s">
        <v>148</v>
      </c>
      <c r="F30" s="15"/>
      <c r="G30" s="15"/>
      <c r="H30" s="36" t="str">
        <f>IF((IF(UPPER(B30)="X",1,0)+IF(UPPER(F30)="X",1,0)+IF(UPPER(G30)="X",1,0))&gt;1,"Error : More than one rating entered!","")</f>
        <v/>
      </c>
      <c r="I30" s="21">
        <f t="shared" si="1"/>
        <v>4</v>
      </c>
      <c r="J30" s="21">
        <f t="shared" si="2"/>
        <v>0</v>
      </c>
    </row>
    <row r="31" spans="1:12" ht="30" customHeight="1" x14ac:dyDescent="0.25">
      <c r="A31" s="68"/>
      <c r="B31" s="68"/>
      <c r="C31" s="68"/>
      <c r="D31" s="68"/>
      <c r="E31" s="68"/>
      <c r="F31" s="68"/>
      <c r="G31" s="68"/>
    </row>
    <row r="32" spans="1:12" x14ac:dyDescent="0.25">
      <c r="A32" s="16" t="s">
        <v>7</v>
      </c>
      <c r="B32" s="63" t="s">
        <v>1</v>
      </c>
      <c r="C32" s="63"/>
      <c r="D32" s="63" t="s">
        <v>2</v>
      </c>
      <c r="E32" s="63"/>
      <c r="F32" s="63" t="s">
        <v>3</v>
      </c>
      <c r="G32" s="63"/>
    </row>
    <row r="33" spans="1:9" x14ac:dyDescent="0.25">
      <c r="A33" s="1" t="s">
        <v>29</v>
      </c>
      <c r="B33" s="51">
        <f>SUM(I:I)</f>
        <v>84</v>
      </c>
      <c r="C33" s="51"/>
      <c r="D33" s="51">
        <f>SUM(J:J)</f>
        <v>0</v>
      </c>
      <c r="E33" s="51"/>
      <c r="F33" s="50">
        <f>+TRUNC(H33,4)</f>
        <v>0</v>
      </c>
      <c r="G33" s="50"/>
      <c r="H33" s="50">
        <f>IFERROR(D33/B33,0)</f>
        <v>0</v>
      </c>
      <c r="I33" s="50"/>
    </row>
  </sheetData>
  <mergeCells count="15">
    <mergeCell ref="H33:I33"/>
    <mergeCell ref="B33:C33"/>
    <mergeCell ref="D33:E33"/>
    <mergeCell ref="F33:G33"/>
    <mergeCell ref="B1:G1"/>
    <mergeCell ref="A3:G3"/>
    <mergeCell ref="A7:G7"/>
    <mergeCell ref="A14:G14"/>
    <mergeCell ref="A18:G18"/>
    <mergeCell ref="A26:G26"/>
    <mergeCell ref="A29:G29"/>
    <mergeCell ref="A31:G31"/>
    <mergeCell ref="B32:C32"/>
    <mergeCell ref="D32:E32"/>
    <mergeCell ref="F32:G32"/>
  </mergeCells>
  <dataValidations count="2">
    <dataValidation type="list" allowBlank="1" showInputMessage="1" showErrorMessage="1" error="Enter an &quot;X&quot; to assign this rating_x000a__x000a_Or Leave blank" sqref="F30:G30 B8:G13 B15:G17 B19:G25 B28:G28 B30 B4:C6 F4:G4 D4 E4:E6" xr:uid="{C8002B0D-AFCE-4175-9F19-DED5FF54FEB6}">
      <formula1>"X"</formula1>
    </dataValidation>
    <dataValidation type="list" allowBlank="1" showInputMessage="1" showErrorMessage="1" sqref="B27:G27" xr:uid="{C3D9EE61-9757-451D-8D18-B19CFE817D11}">
      <formula1>"X"</formula1>
    </dataValidation>
  </dataValidations>
  <pageMargins left="0.7" right="0.7" top="0.75" bottom="0.75" header="0.3" footer="0.3"/>
  <pageSetup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8FE1E-057F-48AC-B92C-FDD523556FD7}">
  <sheetPr>
    <pageSetUpPr fitToPage="1"/>
  </sheetPr>
  <dimension ref="A1:L32"/>
  <sheetViews>
    <sheetView topLeftCell="A28" zoomScaleNormal="100" workbookViewId="0">
      <selection activeCell="A28" sqref="A28:G28"/>
    </sheetView>
  </sheetViews>
  <sheetFormatPr defaultColWidth="9.140625" defaultRowHeight="15" x14ac:dyDescent="0.25"/>
  <cols>
    <col min="1" max="1" width="55.7109375" style="4" customWidth="1"/>
    <col min="2" max="7" width="8.7109375" style="2" customWidth="1"/>
    <col min="8" max="8" width="27.140625" style="36" hidden="1" customWidth="1"/>
    <col min="9" max="12" width="9.140625" style="2" hidden="1" customWidth="1"/>
    <col min="13" max="16384" width="9.140625" style="2"/>
  </cols>
  <sheetData>
    <row r="1" spans="1:10" x14ac:dyDescent="0.25">
      <c r="A1" s="1" t="s">
        <v>9</v>
      </c>
      <c r="B1" s="52" t="s">
        <v>10</v>
      </c>
      <c r="C1" s="53"/>
      <c r="D1" s="53"/>
      <c r="E1" s="53"/>
      <c r="F1" s="53"/>
      <c r="G1" s="53"/>
    </row>
    <row r="2" spans="1:10" ht="66.75" customHeight="1" x14ac:dyDescent="0.25">
      <c r="A2" s="1" t="s">
        <v>73</v>
      </c>
      <c r="B2" s="3" t="s">
        <v>72</v>
      </c>
      <c r="C2" s="3" t="s">
        <v>45</v>
      </c>
      <c r="D2" s="3" t="s">
        <v>32</v>
      </c>
      <c r="E2" s="3" t="s">
        <v>33</v>
      </c>
      <c r="F2" s="3" t="s">
        <v>34</v>
      </c>
      <c r="G2" s="3" t="s">
        <v>8</v>
      </c>
      <c r="I2" s="19" t="s">
        <v>23</v>
      </c>
      <c r="J2" s="19" t="s">
        <v>22</v>
      </c>
    </row>
    <row r="3" spans="1:10" x14ac:dyDescent="0.25">
      <c r="A3" s="54" t="s">
        <v>35</v>
      </c>
      <c r="B3" s="55"/>
      <c r="C3" s="55"/>
      <c r="D3" s="55"/>
      <c r="E3" s="55"/>
      <c r="F3" s="55"/>
      <c r="G3" s="55"/>
    </row>
    <row r="4" spans="1:10" ht="31.5" customHeight="1" x14ac:dyDescent="0.25">
      <c r="A4" s="10" t="s">
        <v>74</v>
      </c>
      <c r="B4" s="20"/>
      <c r="C4" s="15"/>
      <c r="D4" s="15"/>
      <c r="E4" s="15"/>
      <c r="F4" s="15"/>
      <c r="G4" s="15"/>
      <c r="H4" s="36" t="str">
        <f>IF((IF(UPPER(B4)="X",1,0)+IF(UPPER(C4)="X",1,0)+IF(UPPER(D4)="X",1,0)+IF(UPPER(E4)="X",1,0)+IF(UPPER(F4)="X",1,0)+IF(UPPER(G4)="X",1,0))&gt;1,"Error : More than one rating entered!","")</f>
        <v/>
      </c>
      <c r="I4" s="21">
        <f>IF(B4&lt;&gt;"X",4,0)</f>
        <v>4</v>
      </c>
      <c r="J4" s="21">
        <f>IF(H4="",IF(UPPER(D4)="X",1,0)+IF(UPPER(E4)="X",2,0)+IF(UPPER(F4)="X",3,0)+IF(UPPER(G4)="X",4,0),0)</f>
        <v>0</v>
      </c>
    </row>
    <row r="5" spans="1:10" ht="21.75" customHeight="1" x14ac:dyDescent="0.25">
      <c r="A5" s="10" t="s">
        <v>75</v>
      </c>
      <c r="B5" s="20"/>
      <c r="C5" s="15"/>
      <c r="D5" s="15"/>
      <c r="E5" s="15"/>
      <c r="F5" s="15"/>
      <c r="G5" s="15"/>
      <c r="H5" s="36" t="str">
        <f>IF((IF(UPPER(B5)="X",1,0)+IF(UPPER(C5)="X",1,0)+IF(UPPER(D5)="X",1,0)+IF(UPPER(E5)="X",1,0)+IF(UPPER(F5)="X",1,0)+IF(UPPER(G5)="X",1,0))&gt;1,"Error : More than one rating entered!","")</f>
        <v/>
      </c>
      <c r="I5" s="21">
        <f>IF(B5&lt;&gt;"X",4,0)</f>
        <v>4</v>
      </c>
      <c r="J5" s="21">
        <f>IF(H5="",IF(UPPER(D5)="X",1,0)+IF(UPPER(E5)="X",2,0)+IF(UPPER(F5)="X",3,0)+IF(UPPER(G5)="X",4,0),0)</f>
        <v>0</v>
      </c>
    </row>
    <row r="6" spans="1:10" ht="30" x14ac:dyDescent="0.25">
      <c r="A6" s="26" t="s">
        <v>142</v>
      </c>
      <c r="B6" s="35"/>
      <c r="C6" s="34"/>
      <c r="D6" s="34" t="s">
        <v>148</v>
      </c>
      <c r="E6" s="34"/>
      <c r="F6" s="34" t="s">
        <v>148</v>
      </c>
      <c r="G6" s="34" t="s">
        <v>148</v>
      </c>
      <c r="H6" s="36" t="str">
        <f>IF((IF(UPPER(B6)="X",1,0)+IF(UPPER(C6)="X",1,0)+IF(UPPER(E6)="X",1,0))&gt;1,"Error : More than one rating entered!","")</f>
        <v/>
      </c>
      <c r="I6" s="21">
        <f>IF(B6&lt;&gt;"X",2,0)</f>
        <v>2</v>
      </c>
      <c r="J6" s="21">
        <f>IF(H6="",IF(UPPER(E6)="X",2,0))</f>
        <v>0</v>
      </c>
    </row>
    <row r="7" spans="1:10" ht="30" x14ac:dyDescent="0.25">
      <c r="A7" s="26" t="s">
        <v>143</v>
      </c>
      <c r="B7" s="35"/>
      <c r="C7" s="34"/>
      <c r="D7" s="34" t="s">
        <v>148</v>
      </c>
      <c r="E7" s="34"/>
      <c r="F7" s="34" t="s">
        <v>148</v>
      </c>
      <c r="G7" s="34" t="s">
        <v>148</v>
      </c>
      <c r="H7" s="36" t="str">
        <f>IF((IF(UPPER(B7)="X",1,0)+IF(UPPER(C7)="X",1,0)+IF(UPPER(E7)="X",1,0))&gt;1,"Error : More than one rating entered!","")</f>
        <v/>
      </c>
      <c r="I7" s="21">
        <f>IF(B7&lt;&gt;"X",2,0)</f>
        <v>2</v>
      </c>
      <c r="J7" s="21">
        <f>IF(H7="",IF(UPPER(E7)="X",2,0))</f>
        <v>0</v>
      </c>
    </row>
    <row r="8" spans="1:10" x14ac:dyDescent="0.25">
      <c r="A8" s="26" t="s">
        <v>168</v>
      </c>
      <c r="B8" s="35"/>
      <c r="C8" s="34"/>
      <c r="D8" s="34" t="s">
        <v>148</v>
      </c>
      <c r="E8" s="34"/>
      <c r="F8" s="34" t="s">
        <v>148</v>
      </c>
      <c r="G8" s="34" t="s">
        <v>148</v>
      </c>
      <c r="H8" s="36" t="str">
        <f>IF((IF(UPPER(B8)="X",1,0)+IF(UPPER(C8)="X",1,0)+IF(UPPER(E8)="X",1,0))&gt;1,"Error : More than one rating entered!","")</f>
        <v/>
      </c>
      <c r="I8" s="21">
        <f>IF(B8&lt;&gt;"X",2,0)</f>
        <v>2</v>
      </c>
      <c r="J8" s="21">
        <f>IF(H8="",IF(UPPER(E8)="X",2,0))</f>
        <v>0</v>
      </c>
    </row>
    <row r="9" spans="1:10" x14ac:dyDescent="0.25">
      <c r="A9" s="64" t="s">
        <v>48</v>
      </c>
      <c r="B9" s="56"/>
      <c r="C9" s="56"/>
      <c r="D9" s="56"/>
      <c r="E9" s="56"/>
      <c r="F9" s="56"/>
      <c r="G9" s="56"/>
      <c r="I9" s="21"/>
      <c r="J9" s="21"/>
    </row>
    <row r="10" spans="1:10" ht="30" x14ac:dyDescent="0.25">
      <c r="A10" s="10" t="s">
        <v>76</v>
      </c>
      <c r="B10" s="20"/>
      <c r="C10" s="15"/>
      <c r="D10" s="15"/>
      <c r="E10" s="15"/>
      <c r="F10" s="15"/>
      <c r="G10" s="15"/>
      <c r="H10" s="36" t="str">
        <f>IF((IF(UPPER(B10)="X",1,0)+IF(UPPER(C10)="X",1,0)+IF(UPPER(D10)="X",1,0)+IF(UPPER(E10)="X",1,0)+IF(UPPER(F10)="X",1,0)+IF(UPPER(G10)="X",1,0))&gt;1,"Error : More than one rating entered!","")</f>
        <v/>
      </c>
      <c r="I10" s="21">
        <f>IF(B10&lt;&gt;"X",4,0)</f>
        <v>4</v>
      </c>
      <c r="J10" s="21">
        <f>IF(H10="",IF(UPPER(D10)="X",1,0)+IF(UPPER(E10)="X",2,0)+IF(UPPER(F10)="X",3,0)+IF(UPPER(G10)="X",4,0),0)</f>
        <v>0</v>
      </c>
    </row>
    <row r="11" spans="1:10" x14ac:dyDescent="0.25">
      <c r="A11" s="10" t="s">
        <v>77</v>
      </c>
      <c r="B11" s="20"/>
      <c r="C11" s="15"/>
      <c r="D11" s="15"/>
      <c r="E11" s="15"/>
      <c r="F11" s="15"/>
      <c r="G11" s="15"/>
      <c r="H11" s="36" t="str">
        <f>IF((IF(UPPER(B11)="X",1,0)+IF(UPPER(C11)="X",1,0)+IF(UPPER(D11)="X",1,0)+IF(UPPER(E11)="X",1,0)+IF(UPPER(F11)="X",1,0)+IF(UPPER(G11)="X",1,0))&gt;1,"Error : More than one rating entered!","")</f>
        <v/>
      </c>
      <c r="I11" s="21">
        <f>IF(B11&lt;&gt;"X",4,0)</f>
        <v>4</v>
      </c>
      <c r="J11" s="21">
        <f>IF(H11="",IF(UPPER(D11)="X",1,0)+IF(UPPER(E11)="X",2,0)+IF(UPPER(F11)="X",3,0)+IF(UPPER(G11)="X",4,0),0)</f>
        <v>0</v>
      </c>
    </row>
    <row r="12" spans="1:10" ht="30" x14ac:dyDescent="0.25">
      <c r="A12" s="10" t="s">
        <v>169</v>
      </c>
      <c r="B12" s="20"/>
      <c r="C12" s="15"/>
      <c r="D12" s="15"/>
      <c r="E12" s="15"/>
      <c r="F12" s="15"/>
      <c r="G12" s="15"/>
      <c r="H12" s="36" t="str">
        <f>IF((IF(UPPER(B12)="X",1,0)+IF(UPPER(C12)="X",1,0)+IF(UPPER(D12)="X",1,0)+IF(UPPER(E12)="X",1,0)+IF(UPPER(F12)="X",1,0)+IF(UPPER(G12)="X",1,0))&gt;1,"Error : More than one rating entered!","")</f>
        <v/>
      </c>
      <c r="I12" s="21">
        <f>IF(B12&lt;&gt;"X",4,0)</f>
        <v>4</v>
      </c>
      <c r="J12" s="21">
        <f>IF(H12="",IF(UPPER(D12)="X",1,0)+IF(UPPER(E12)="X",2,0)+IF(UPPER(F12)="X",3,0)+IF(UPPER(G12)="X",4,0),0)</f>
        <v>0</v>
      </c>
    </row>
    <row r="13" spans="1:10" ht="30" x14ac:dyDescent="0.25">
      <c r="A13" s="10" t="s">
        <v>170</v>
      </c>
      <c r="B13" s="20"/>
      <c r="C13" s="15"/>
      <c r="D13" s="15"/>
      <c r="E13" s="15"/>
      <c r="F13" s="15"/>
      <c r="G13" s="15"/>
      <c r="H13" s="36" t="str">
        <f>IF((IF(UPPER(B13)="X",1,0)+IF(UPPER(C13)="X",1,0)+IF(UPPER(D13)="X",1,0)+IF(UPPER(E13)="X",1,0)+IF(UPPER(F13)="X",1,0)+IF(UPPER(G13)="X",1,0))&gt;1,"Error : More than one rating entered!","")</f>
        <v/>
      </c>
      <c r="I13" s="21">
        <f>IF(B13&lt;&gt;"X",4,0)</f>
        <v>4</v>
      </c>
      <c r="J13" s="21">
        <f>IF(H13="",IF(UPPER(D13)="X",1,0)+IF(UPPER(E13)="X",2,0)+IF(UPPER(F13)="X",3,0)+IF(UPPER(G13)="X",4,0),0)</f>
        <v>0</v>
      </c>
    </row>
    <row r="14" spans="1:10" ht="51.75" customHeight="1" x14ac:dyDescent="0.25">
      <c r="A14" s="10" t="s">
        <v>171</v>
      </c>
      <c r="B14" s="20"/>
      <c r="C14" s="15"/>
      <c r="D14" s="15"/>
      <c r="E14" s="15"/>
      <c r="F14" s="15"/>
      <c r="G14" s="15"/>
      <c r="H14" s="36" t="str">
        <f>IF((IF(UPPER(B14)="X",1,0)+IF(UPPER(C14)="X",1,0)+IF(UPPER(D14)="X",1,0)+IF(UPPER(E14)="X",1,0)+IF(UPPER(F14)="X",1,0)+IF(UPPER(G14)="X",1,0))&gt;1,"Error : More than one rating entered!","")</f>
        <v/>
      </c>
      <c r="I14" s="21">
        <f>IF(B14&lt;&gt;"X",4,0)</f>
        <v>4</v>
      </c>
      <c r="J14" s="21">
        <f>IF(H14="",IF(UPPER(D14)="X",1,0)+IF(UPPER(E14)="X",2,0)+IF(UPPER(F14)="X",3,0)+IF(UPPER(G14)="X",4,0),0)</f>
        <v>0</v>
      </c>
    </row>
    <row r="15" spans="1:10" x14ac:dyDescent="0.25">
      <c r="A15" s="64" t="s">
        <v>49</v>
      </c>
      <c r="B15" s="56"/>
      <c r="C15" s="56"/>
      <c r="D15" s="56"/>
      <c r="E15" s="56"/>
      <c r="F15" s="56"/>
      <c r="G15" s="56"/>
      <c r="I15" s="21"/>
      <c r="J15" s="21"/>
    </row>
    <row r="16" spans="1:10" ht="30" x14ac:dyDescent="0.25">
      <c r="A16" s="10" t="s">
        <v>199</v>
      </c>
      <c r="B16" s="20"/>
      <c r="C16" s="15"/>
      <c r="D16" s="15"/>
      <c r="E16" s="15"/>
      <c r="F16" s="15"/>
      <c r="G16" s="15"/>
      <c r="H16" s="36" t="str">
        <f>IF((IF(UPPER(B16)="X",1,0)+IF(UPPER(C16)="X",1,0)+IF(UPPER(D16)="X",1,0)+IF(UPPER(E16)="X",1,0)+IF(UPPER(F16)="X",1,0)+IF(UPPER(G16)="X",1,0))&gt;1,"Error : More than one rating entered!","")</f>
        <v/>
      </c>
      <c r="I16" s="21">
        <f>IF(B16&lt;&gt;"X",4,0)</f>
        <v>4</v>
      </c>
      <c r="J16" s="21">
        <f>IF(H16="",IF(UPPER(D16)="X",1,0)+IF(UPPER(E16)="X",2,0)+IF(UPPER(F16)="X",3,0)+IF(UPPER(G16)="X",4,0),0)</f>
        <v>0</v>
      </c>
    </row>
    <row r="17" spans="1:12" ht="30" customHeight="1" x14ac:dyDescent="0.25">
      <c r="A17" s="10" t="s">
        <v>78</v>
      </c>
      <c r="B17" s="20"/>
      <c r="C17" s="15"/>
      <c r="D17" s="15"/>
      <c r="E17" s="15"/>
      <c r="F17" s="15"/>
      <c r="G17" s="15"/>
      <c r="H17" s="36" t="str">
        <f>IF((IF(UPPER(B17)="X",1,0)+IF(UPPER(C17)="X",1,0)+IF(UPPER(D17)="X",1,0)+IF(UPPER(E17)="X",1,0)+IF(UPPER(F17)="X",1,0)+IF(UPPER(G17)="X",1,0))&gt;1,"Error : More than one rating entered!","")</f>
        <v/>
      </c>
      <c r="I17" s="21">
        <f>IF(B17&lt;&gt;"X",4,0)</f>
        <v>4</v>
      </c>
      <c r="J17" s="21">
        <f>IF(H17="",IF(UPPER(D17)="X",1,0)+IF(UPPER(E17)="X",2,0)+IF(UPPER(F17)="X",3,0)+IF(UPPER(G17)="X",4,0),0)</f>
        <v>0</v>
      </c>
    </row>
    <row r="18" spans="1:12" ht="30" x14ac:dyDescent="0.25">
      <c r="A18" s="10" t="s">
        <v>79</v>
      </c>
      <c r="B18" s="20"/>
      <c r="C18" s="15"/>
      <c r="D18" s="15"/>
      <c r="E18" s="15"/>
      <c r="F18" s="15"/>
      <c r="G18" s="15"/>
      <c r="H18" s="36" t="str">
        <f>IF((IF(UPPER(B18)="X",1,0)+IF(UPPER(C18)="X",1,0)+IF(UPPER(D18)="X",1,0)+IF(UPPER(E18)="X",1,0)+IF(UPPER(F18)="X",1,0)+IF(UPPER(G18)="X",1,0))&gt;1,"Error : More than one rating entered!","")</f>
        <v/>
      </c>
      <c r="I18" s="21">
        <f>IF(B18&lt;&gt;"X",4,0)</f>
        <v>4</v>
      </c>
      <c r="J18" s="21">
        <f>IF(H18="",IF(UPPER(D18)="X",1,0)+IF(UPPER(E18)="X",2,0)+IF(UPPER(F18)="X",3,0)+IF(UPPER(G18)="X",4,0),0)</f>
        <v>0</v>
      </c>
    </row>
    <row r="19" spans="1:12" ht="30" x14ac:dyDescent="0.25">
      <c r="A19" s="10" t="s">
        <v>172</v>
      </c>
      <c r="B19" s="20"/>
      <c r="C19" s="15"/>
      <c r="D19" s="15"/>
      <c r="E19" s="15"/>
      <c r="F19" s="15"/>
      <c r="G19" s="15"/>
      <c r="H19" s="36" t="str">
        <f>IF((IF(UPPER(B19)="X",1,0)+IF(UPPER(C19)="X",1,0)+IF(UPPER(D19)="X",1,0)+IF(UPPER(E19)="X",1,0)+IF(UPPER(F19)="X",1,0)+IF(UPPER(G19)="X",1,0))&gt;1,"Error : More than one rating entered!","")</f>
        <v/>
      </c>
      <c r="I19" s="21">
        <f>IF(B19&lt;&gt;"X",4,0)</f>
        <v>4</v>
      </c>
      <c r="J19" s="21">
        <f>IF(H19="",IF(UPPER(D19)="X",1,0)+IF(UPPER(E19)="X",2,0)+IF(UPPER(F19)="X",3,0)+IF(UPPER(G19)="X",4,0),0)</f>
        <v>0</v>
      </c>
    </row>
    <row r="20" spans="1:12" x14ac:dyDescent="0.25">
      <c r="A20" s="64" t="s">
        <v>51</v>
      </c>
      <c r="B20" s="65"/>
      <c r="C20" s="65"/>
      <c r="D20" s="65"/>
      <c r="E20" s="65"/>
      <c r="F20" s="65"/>
      <c r="G20" s="65"/>
      <c r="I20" s="21"/>
      <c r="J20" s="21"/>
    </row>
    <row r="21" spans="1:12" ht="30" x14ac:dyDescent="0.25">
      <c r="A21" s="10" t="s">
        <v>80</v>
      </c>
      <c r="B21" s="20"/>
      <c r="C21" s="15"/>
      <c r="D21" s="15"/>
      <c r="E21" s="15"/>
      <c r="F21" s="15"/>
      <c r="G21" s="15"/>
      <c r="H21" s="36" t="str">
        <f>IF((IF(UPPER(B21)="X",1,0)+IF(UPPER(C21)="X",1,0)+IF(UPPER(D21)="X",1,0)+IF(UPPER(E21)="X",1,0)+IF(UPPER(F21)="X",1,0)+IF(UPPER(G21)="X",1,0))&gt;1,"Error : More than one rating entered!","")</f>
        <v/>
      </c>
      <c r="I21" s="21">
        <f>IF(B21&lt;&gt;"X",4,0)</f>
        <v>4</v>
      </c>
      <c r="J21" s="21">
        <f>IF(H21="",IF(UPPER(D21)="X",1,0)+IF(UPPER(E21)="X",2,0)+IF(UPPER(F21)="X",3,0)+IF(UPPER(G21)="X",4,0),0)</f>
        <v>0</v>
      </c>
    </row>
    <row r="22" spans="1:12" ht="51" customHeight="1" x14ac:dyDescent="0.25">
      <c r="A22" s="10" t="s">
        <v>200</v>
      </c>
      <c r="B22" s="20"/>
      <c r="C22" s="15"/>
      <c r="D22" s="15"/>
      <c r="E22" s="15"/>
      <c r="F22" s="15"/>
      <c r="G22" s="15"/>
      <c r="H22" s="36" t="str">
        <f>IF((IF(UPPER(B22)="X",1,0)+IF(UPPER(C22)="X",1,0)+IF(UPPER(D22)="X",1,0)+IF(UPPER(E22)="X",1,0)+IF(UPPER(F22)="X",1,0)+IF(UPPER(G22)="X",1,0))&gt;1,"Error : More than one rating entered!","")</f>
        <v/>
      </c>
      <c r="I22" s="21">
        <f>IF(B22&lt;&gt;"X",4,0)</f>
        <v>4</v>
      </c>
      <c r="J22" s="21">
        <f>IF(H22="",IF(UPPER(D22)="X",1,0)+IF(UPPER(E22)="X",2,0)+IF(UPPER(F22)="X",3,0)+IF(UPPER(G22)="X",4,0),0)</f>
        <v>0</v>
      </c>
    </row>
    <row r="23" spans="1:12" ht="45" x14ac:dyDescent="0.25">
      <c r="A23" s="10" t="s">
        <v>201</v>
      </c>
      <c r="B23" s="20"/>
      <c r="C23" s="15"/>
      <c r="D23" s="15"/>
      <c r="E23" s="15"/>
      <c r="F23" s="15"/>
      <c r="G23" s="15"/>
      <c r="H23" s="36" t="str">
        <f>IF((IF(UPPER(B23)="X",1,0)+IF(UPPER(C23)="X",1,0)+IF(UPPER(D23)="X",1,0)+IF(UPPER(E23)="X",1,0)+IF(UPPER(F23)="X",1,0)+IF(UPPER(G23)="X",1,0))&gt;1,"Error : More than one rating entered!","")</f>
        <v/>
      </c>
      <c r="I23" s="21">
        <f>IF(B23&lt;&gt;"X",4,0)</f>
        <v>4</v>
      </c>
      <c r="J23" s="21">
        <f>IF(H23="",IF(UPPER(D23)="X",1,0)+IF(UPPER(E23)="X",2,0)+IF(UPPER(F23)="X",3,0)+IF(UPPER(G23)="X",4,0),0)</f>
        <v>0</v>
      </c>
    </row>
    <row r="24" spans="1:12" x14ac:dyDescent="0.25">
      <c r="A24" s="64" t="s">
        <v>57</v>
      </c>
      <c r="B24" s="65"/>
      <c r="C24" s="65"/>
      <c r="D24" s="65"/>
      <c r="E24" s="65"/>
      <c r="F24" s="65"/>
      <c r="G24" s="65"/>
      <c r="H24" s="37"/>
      <c r="I24" s="32"/>
      <c r="J24" s="32"/>
      <c r="K24" s="33">
        <f>+I25+I26+I27</f>
        <v>12</v>
      </c>
      <c r="L24" s="2" t="s">
        <v>210</v>
      </c>
    </row>
    <row r="25" spans="1:12" ht="30" x14ac:dyDescent="0.25">
      <c r="A25" s="10" t="s">
        <v>127</v>
      </c>
      <c r="B25" s="20"/>
      <c r="C25" s="15"/>
      <c r="D25" s="15"/>
      <c r="E25" s="15"/>
      <c r="F25" s="15"/>
      <c r="G25" s="15"/>
      <c r="H25" s="36" t="str">
        <f>IF((IF(UPPER(B25)="X",1,0)+IF(UPPER(C25)="X",1,0)+IF(UPPER(D25)="X",1,0)+IF(UPPER(E25)="X",1,0)+IF(UPPER(F25)="X",1,0)+IF(UPPER(G25)="X",1,0))&gt;1,"Error : More than one rating entered!","")</f>
        <v/>
      </c>
      <c r="I25" s="21">
        <f>IF(B25&lt;&gt;"X",4,0)</f>
        <v>4</v>
      </c>
      <c r="J25" s="21">
        <f>IF(H25="",IF(UPPER(D25)="X",1,0)+IF(UPPER(E25)="X",2,0)+IF(UPPER(F25)="X",3,0)+IF(UPPER(G25)="X",4,0),0)</f>
        <v>0</v>
      </c>
    </row>
    <row r="26" spans="1:12" x14ac:dyDescent="0.25">
      <c r="A26" s="10" t="s">
        <v>81</v>
      </c>
      <c r="B26" s="20"/>
      <c r="C26" s="15"/>
      <c r="D26" s="15"/>
      <c r="E26" s="15"/>
      <c r="F26" s="15"/>
      <c r="G26" s="15"/>
      <c r="H26" s="36" t="str">
        <f>IF((IF(UPPER(B26)="X",1,0)+IF(UPPER(C26)="X",1,0)+IF(UPPER(D26)="X",1,0)+IF(UPPER(E26)="X",1,0)+IF(UPPER(F26)="X",1,0)+IF(UPPER(G26)="X",1,0))&gt;1,"Error : More than one rating entered!","")</f>
        <v/>
      </c>
      <c r="I26" s="21">
        <f>IF(B26&lt;&gt;"X",4,0)</f>
        <v>4</v>
      </c>
      <c r="J26" s="21">
        <f>IF(H26="",IF(UPPER(D26)="X",1,0)+IF(UPPER(E26)="X",2,0)+IF(UPPER(F26)="X",3,0)+IF(UPPER(G26)="X",4,0),0)</f>
        <v>0</v>
      </c>
    </row>
    <row r="27" spans="1:12" x14ac:dyDescent="0.25">
      <c r="A27" s="10" t="s">
        <v>82</v>
      </c>
      <c r="B27" s="20"/>
      <c r="C27" s="15"/>
      <c r="D27" s="15"/>
      <c r="E27" s="15"/>
      <c r="F27" s="15"/>
      <c r="G27" s="15"/>
      <c r="H27" s="36" t="str">
        <f>IF((IF(UPPER(B27)="X",1,0)+IF(UPPER(C27)="X",1,0)+IF(UPPER(D27)="X",1,0)+IF(UPPER(E27)="X",1,0)+IF(UPPER(F27)="X",1,0)+IF(UPPER(G27)="X",1,0))&gt;1,"Error : More than one rating entered!","")</f>
        <v/>
      </c>
      <c r="I27" s="21">
        <f>IF(B27&lt;&gt;"X",4,0)</f>
        <v>4</v>
      </c>
      <c r="J27" s="21">
        <f>IF(H27="",IF(UPPER(D27)="X",1,0)+IF(UPPER(E27)="X",2,0)+IF(UPPER(F27)="X",3,0)+IF(UPPER(G27)="X",4,0),0)</f>
        <v>0</v>
      </c>
      <c r="K27" s="33">
        <f>+J25+J26+J27</f>
        <v>0</v>
      </c>
      <c r="L27" s="2" t="s">
        <v>211</v>
      </c>
    </row>
    <row r="28" spans="1:12" x14ac:dyDescent="0.25">
      <c r="A28" s="64" t="s">
        <v>222</v>
      </c>
      <c r="B28" s="66"/>
      <c r="C28" s="66"/>
      <c r="D28" s="66"/>
      <c r="E28" s="66"/>
      <c r="F28" s="66"/>
      <c r="G28" s="66"/>
      <c r="I28" s="21"/>
      <c r="J28" s="21"/>
    </row>
    <row r="29" spans="1:12" x14ac:dyDescent="0.25">
      <c r="A29" s="22" t="s">
        <v>217</v>
      </c>
      <c r="B29" s="15"/>
      <c r="C29" s="15" t="s">
        <v>148</v>
      </c>
      <c r="D29" s="15" t="s">
        <v>148</v>
      </c>
      <c r="E29" s="15" t="s">
        <v>148</v>
      </c>
      <c r="F29" s="15"/>
      <c r="G29" s="15"/>
      <c r="H29" s="36" t="str">
        <f>IF((IF(UPPER(B29)="X",1,0)+IF(UPPER(F29)="X",1,0)+IF(UPPER(G29)="X",1,0))&gt;1,"Error : More than one rating entered!","")</f>
        <v/>
      </c>
      <c r="I29" s="21">
        <f>IF(B29&lt;&gt;"X",4,0)</f>
        <v>4</v>
      </c>
      <c r="J29" s="21">
        <f>IF(H29="",IF(UPPER(D29)="X",1,0)+IF(UPPER(E29)="X",2,0)+IF(UPPER(F29)="X",3,0)+IF(UPPER(G29)="X",4,0),0)</f>
        <v>0</v>
      </c>
    </row>
    <row r="30" spans="1:12" ht="30" customHeight="1" x14ac:dyDescent="0.25">
      <c r="A30" s="68"/>
      <c r="B30" s="68"/>
      <c r="C30" s="68"/>
      <c r="D30" s="68"/>
      <c r="E30" s="68"/>
      <c r="F30" s="68"/>
      <c r="G30" s="68"/>
    </row>
    <row r="31" spans="1:12" x14ac:dyDescent="0.25">
      <c r="A31" s="16" t="s">
        <v>7</v>
      </c>
      <c r="B31" s="63" t="s">
        <v>1</v>
      </c>
      <c r="C31" s="63"/>
      <c r="D31" s="63" t="s">
        <v>2</v>
      </c>
      <c r="E31" s="63"/>
      <c r="F31" s="63" t="s">
        <v>3</v>
      </c>
      <c r="G31" s="63"/>
    </row>
    <row r="32" spans="1:12" x14ac:dyDescent="0.25">
      <c r="A32" s="1" t="s">
        <v>28</v>
      </c>
      <c r="B32" s="51">
        <f>SUM(I:I)</f>
        <v>78</v>
      </c>
      <c r="C32" s="51"/>
      <c r="D32" s="51">
        <f>SUM(J:J)</f>
        <v>0</v>
      </c>
      <c r="E32" s="51"/>
      <c r="F32" s="50">
        <f>+TRUNC(H32,4)</f>
        <v>0</v>
      </c>
      <c r="G32" s="50"/>
      <c r="H32" s="50">
        <f>IFERROR(D32/B32,0)</f>
        <v>0</v>
      </c>
      <c r="I32" s="50"/>
    </row>
  </sheetData>
  <mergeCells count="15">
    <mergeCell ref="H32:I32"/>
    <mergeCell ref="B32:C32"/>
    <mergeCell ref="D32:E32"/>
    <mergeCell ref="F32:G32"/>
    <mergeCell ref="B1:G1"/>
    <mergeCell ref="A3:G3"/>
    <mergeCell ref="A9:G9"/>
    <mergeCell ref="A15:G15"/>
    <mergeCell ref="A20:G20"/>
    <mergeCell ref="A24:G24"/>
    <mergeCell ref="A28:G28"/>
    <mergeCell ref="A30:G30"/>
    <mergeCell ref="B31:C31"/>
    <mergeCell ref="D31:E31"/>
    <mergeCell ref="F31:G31"/>
  </mergeCells>
  <dataValidations count="1">
    <dataValidation type="list" allowBlank="1" showInputMessage="1" showErrorMessage="1" error="Enter an &quot;X&quot; to assign this rating_x000a__x000a_Or Leave blank" sqref="B10:G14 B16:G19 B21:G23 B25:G27 F29:G29 B29 B4:C8 D4:D5 E4:E8 F4:G5" xr:uid="{E71A8A5F-0DCF-49AD-A0BD-D7EAA5679BAD}">
      <formula1>"X"</formula1>
    </dataValidation>
  </dataValidations>
  <pageMargins left="0.7" right="0.7" top="0.75" bottom="0.75" header="0.3" footer="0.3"/>
  <pageSetup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55A9A-0A95-42AA-BE90-847165B92E5D}">
  <sheetPr>
    <pageSetUpPr fitToPage="1"/>
  </sheetPr>
  <dimension ref="A1:L35"/>
  <sheetViews>
    <sheetView topLeftCell="A28" zoomScaleNormal="100" workbookViewId="0">
      <selection activeCell="A31" sqref="A31:G31"/>
    </sheetView>
  </sheetViews>
  <sheetFormatPr defaultColWidth="8.85546875" defaultRowHeight="15" x14ac:dyDescent="0.25"/>
  <cols>
    <col min="1" max="1" width="55.7109375" style="4" customWidth="1"/>
    <col min="2" max="7" width="8.7109375" style="2" customWidth="1"/>
    <col min="8" max="8" width="31.7109375" style="36" hidden="1" customWidth="1"/>
    <col min="9" max="10" width="9.140625" style="21" hidden="1" customWidth="1"/>
    <col min="11" max="12" width="8.85546875" style="2" hidden="1" customWidth="1"/>
    <col min="13" max="16384" width="8.85546875" style="2"/>
  </cols>
  <sheetData>
    <row r="1" spans="1:10" x14ac:dyDescent="0.25">
      <c r="A1" s="1" t="s">
        <v>11</v>
      </c>
      <c r="B1" s="52" t="s">
        <v>10</v>
      </c>
      <c r="C1" s="53"/>
      <c r="D1" s="53"/>
      <c r="E1" s="53"/>
      <c r="F1" s="53"/>
      <c r="G1" s="53"/>
    </row>
    <row r="2" spans="1:10" ht="67.5" customHeight="1" x14ac:dyDescent="0.25">
      <c r="A2" s="1" t="s">
        <v>173</v>
      </c>
      <c r="B2" s="3" t="s">
        <v>72</v>
      </c>
      <c r="C2" s="3" t="s">
        <v>45</v>
      </c>
      <c r="D2" s="3" t="s">
        <v>32</v>
      </c>
      <c r="E2" s="3" t="s">
        <v>33</v>
      </c>
      <c r="F2" s="3" t="s">
        <v>34</v>
      </c>
      <c r="G2" s="3" t="s">
        <v>8</v>
      </c>
      <c r="I2" s="19" t="s">
        <v>23</v>
      </c>
      <c r="J2" s="19" t="s">
        <v>22</v>
      </c>
    </row>
    <row r="3" spans="1:10" x14ac:dyDescent="0.25">
      <c r="A3" s="54" t="s">
        <v>35</v>
      </c>
      <c r="B3" s="55"/>
      <c r="C3" s="55"/>
      <c r="D3" s="55"/>
      <c r="E3" s="55"/>
      <c r="F3" s="55"/>
      <c r="G3" s="55"/>
    </row>
    <row r="4" spans="1:10" ht="30" x14ac:dyDescent="0.25">
      <c r="A4" s="26" t="s">
        <v>85</v>
      </c>
      <c r="B4" s="35"/>
      <c r="C4" s="34"/>
      <c r="D4" s="34" t="s">
        <v>148</v>
      </c>
      <c r="E4" s="34"/>
      <c r="F4" s="34" t="s">
        <v>148</v>
      </c>
      <c r="G4" s="34" t="s">
        <v>148</v>
      </c>
      <c r="H4" s="36" t="str">
        <f>IF((IF(UPPER(B4)="X",1,0)+IF(UPPER(C4)="X",1,0)+IF(UPPER(E4)="X",1,0))&gt;1,"Error : More than one rating entered!","")</f>
        <v/>
      </c>
      <c r="I4" s="21">
        <f>IF(B4&lt;&gt;"X",2,0)</f>
        <v>2</v>
      </c>
      <c r="J4" s="21">
        <f>IF(H4="",IF(UPPER(E4)="X",2,0))</f>
        <v>0</v>
      </c>
    </row>
    <row r="5" spans="1:10" ht="30" x14ac:dyDescent="0.25">
      <c r="A5" s="10" t="s">
        <v>86</v>
      </c>
      <c r="B5" s="20"/>
      <c r="C5" s="15"/>
      <c r="D5" s="15"/>
      <c r="E5" s="15"/>
      <c r="F5" s="15"/>
      <c r="G5" s="15"/>
      <c r="H5" s="36" t="str">
        <f t="shared" ref="H5:H30" si="0">IF((IF(UPPER(B5)="X",1,0)+IF(UPPER(C5)="X",1,0)+IF(UPPER(D5)="X",1,0)+IF(UPPER(E5)="X",1,0)+IF(UPPER(F5)="X",1,0)+IF(UPPER(G5)="X",1,0))&gt;1,"Error : More than one rating entered!","")</f>
        <v/>
      </c>
      <c r="I5" s="21">
        <f t="shared" ref="I5:I32" si="1">IF(B5&lt;&gt;"X",4,0)</f>
        <v>4</v>
      </c>
      <c r="J5" s="21">
        <f t="shared" ref="J5:J32" si="2">IF(H5="",IF(UPPER(D5)="X",1,0)+IF(UPPER(E5)="X",2,0)+IF(UPPER(F5)="X",3,0)+IF(UPPER(G5)="X",4,0),0)</f>
        <v>0</v>
      </c>
    </row>
    <row r="6" spans="1:10" x14ac:dyDescent="0.25">
      <c r="A6" s="10" t="s">
        <v>87</v>
      </c>
      <c r="B6" s="20"/>
      <c r="C6" s="15"/>
      <c r="D6" s="15"/>
      <c r="E6" s="15"/>
      <c r="F6" s="15"/>
      <c r="G6" s="15"/>
      <c r="H6" s="36" t="str">
        <f t="shared" si="0"/>
        <v/>
      </c>
      <c r="I6" s="21">
        <f t="shared" si="1"/>
        <v>4</v>
      </c>
      <c r="J6" s="21">
        <f t="shared" si="2"/>
        <v>0</v>
      </c>
    </row>
    <row r="7" spans="1:10" ht="30" x14ac:dyDescent="0.25">
      <c r="A7" s="10" t="s">
        <v>174</v>
      </c>
      <c r="B7" s="20"/>
      <c r="C7" s="15"/>
      <c r="D7" s="15"/>
      <c r="E7" s="15"/>
      <c r="F7" s="15"/>
      <c r="G7" s="15"/>
      <c r="H7" s="36" t="str">
        <f t="shared" si="0"/>
        <v/>
      </c>
      <c r="I7" s="21">
        <f t="shared" si="1"/>
        <v>4</v>
      </c>
      <c r="J7" s="21">
        <f t="shared" si="2"/>
        <v>0</v>
      </c>
    </row>
    <row r="8" spans="1:10" x14ac:dyDescent="0.25">
      <c r="A8" s="10" t="s">
        <v>88</v>
      </c>
      <c r="B8" s="20"/>
      <c r="C8" s="15"/>
      <c r="D8" s="15"/>
      <c r="E8" s="15"/>
      <c r="F8" s="15"/>
      <c r="G8" s="15"/>
      <c r="H8" s="36" t="str">
        <f t="shared" si="0"/>
        <v/>
      </c>
      <c r="I8" s="21">
        <f t="shared" si="1"/>
        <v>4</v>
      </c>
      <c r="J8" s="21">
        <f t="shared" si="2"/>
        <v>0</v>
      </c>
    </row>
    <row r="9" spans="1:10" x14ac:dyDescent="0.25">
      <c r="A9" s="64" t="s">
        <v>48</v>
      </c>
      <c r="B9" s="56"/>
      <c r="C9" s="56"/>
      <c r="D9" s="56"/>
      <c r="E9" s="56"/>
      <c r="F9" s="56"/>
      <c r="G9" s="56"/>
    </row>
    <row r="10" spans="1:10" x14ac:dyDescent="0.25">
      <c r="A10" s="10" t="s">
        <v>128</v>
      </c>
      <c r="B10" s="20"/>
      <c r="C10" s="15"/>
      <c r="D10" s="15"/>
      <c r="E10" s="15"/>
      <c r="F10" s="15"/>
      <c r="G10" s="15"/>
      <c r="H10" s="36" t="str">
        <f t="shared" si="0"/>
        <v/>
      </c>
      <c r="I10" s="21">
        <f t="shared" si="1"/>
        <v>4</v>
      </c>
      <c r="J10" s="21">
        <f t="shared" si="2"/>
        <v>0</v>
      </c>
    </row>
    <row r="11" spans="1:10" ht="30" x14ac:dyDescent="0.25">
      <c r="A11" s="10" t="s">
        <v>202</v>
      </c>
      <c r="B11" s="20"/>
      <c r="C11" s="15"/>
      <c r="D11" s="15"/>
      <c r="E11" s="15"/>
      <c r="F11" s="15"/>
      <c r="G11" s="15"/>
      <c r="H11" s="36" t="str">
        <f t="shared" ref="H11:H12" si="3">IF((IF(UPPER(B11)="X",1,0)+IF(UPPER(C11)="X",1,0)+IF(UPPER(D11)="X",1,0)+IF(UPPER(E11)="X",1,0)+IF(UPPER(F11)="X",1,0)+IF(UPPER(G11)="X",1,0))&gt;1,"Error : More than one rating entered!","")</f>
        <v/>
      </c>
      <c r="I11" s="21">
        <f t="shared" ref="I11:I12" si="4">IF(B11&lt;&gt;"X",4,0)</f>
        <v>4</v>
      </c>
      <c r="J11" s="21">
        <f t="shared" ref="J11:J12" si="5">IF(H11="",IF(UPPER(D11)="X",1,0)+IF(UPPER(E11)="X",2,0)+IF(UPPER(F11)="X",3,0)+IF(UPPER(G11)="X",4,0),0)</f>
        <v>0</v>
      </c>
    </row>
    <row r="12" spans="1:10" ht="30" x14ac:dyDescent="0.25">
      <c r="A12" s="10" t="s">
        <v>193</v>
      </c>
      <c r="B12" s="20"/>
      <c r="C12" s="15"/>
      <c r="D12" s="15"/>
      <c r="E12" s="15"/>
      <c r="F12" s="15"/>
      <c r="G12" s="15"/>
      <c r="H12" s="36" t="str">
        <f t="shared" si="3"/>
        <v/>
      </c>
      <c r="I12" s="21">
        <f t="shared" si="4"/>
        <v>4</v>
      </c>
      <c r="J12" s="21">
        <f t="shared" si="5"/>
        <v>0</v>
      </c>
    </row>
    <row r="13" spans="1:10" x14ac:dyDescent="0.25">
      <c r="A13" s="64" t="s">
        <v>83</v>
      </c>
      <c r="B13" s="56"/>
      <c r="C13" s="56"/>
      <c r="D13" s="56"/>
      <c r="E13" s="56"/>
      <c r="F13" s="56"/>
      <c r="G13" s="56"/>
    </row>
    <row r="14" spans="1:10" ht="30" x14ac:dyDescent="0.25">
      <c r="A14" s="10" t="s">
        <v>175</v>
      </c>
      <c r="B14" s="20"/>
      <c r="C14" s="15"/>
      <c r="D14" s="15"/>
      <c r="E14" s="15"/>
      <c r="F14" s="15"/>
      <c r="G14" s="15"/>
      <c r="H14" s="36" t="str">
        <f t="shared" si="0"/>
        <v/>
      </c>
      <c r="I14" s="21">
        <f t="shared" si="1"/>
        <v>4</v>
      </c>
      <c r="J14" s="21">
        <f t="shared" si="2"/>
        <v>0</v>
      </c>
    </row>
    <row r="15" spans="1:10" x14ac:dyDescent="0.25">
      <c r="A15" s="10" t="s">
        <v>146</v>
      </c>
      <c r="B15" s="20"/>
      <c r="C15" s="15"/>
      <c r="D15" s="15"/>
      <c r="E15" s="15"/>
      <c r="F15" s="15"/>
      <c r="G15" s="15"/>
      <c r="H15" s="36" t="str">
        <f t="shared" si="0"/>
        <v/>
      </c>
      <c r="I15" s="21">
        <f t="shared" si="1"/>
        <v>4</v>
      </c>
      <c r="J15" s="21">
        <f t="shared" si="2"/>
        <v>0</v>
      </c>
    </row>
    <row r="16" spans="1:10" x14ac:dyDescent="0.25">
      <c r="A16" s="10" t="s">
        <v>209</v>
      </c>
      <c r="B16" s="20"/>
      <c r="C16" s="15"/>
      <c r="D16" s="15"/>
      <c r="E16" s="15"/>
      <c r="F16" s="15"/>
      <c r="G16" s="15"/>
      <c r="H16" s="36" t="str">
        <f t="shared" ref="H16:H17" si="6">IF((IF(UPPER(B16)="X",1,0)+IF(UPPER(C16)="X",1,0)+IF(UPPER(D16)="X",1,0)+IF(UPPER(E16)="X",1,0)+IF(UPPER(F16)="X",1,0)+IF(UPPER(G16)="X",1,0))&gt;1,"Error : More than one rating entered!","")</f>
        <v/>
      </c>
      <c r="I16" s="21">
        <f t="shared" ref="I16:I17" si="7">IF(B16&lt;&gt;"X",4,0)</f>
        <v>4</v>
      </c>
      <c r="J16" s="21">
        <f t="shared" ref="J16:J17" si="8">IF(H16="",IF(UPPER(D16)="X",1,0)+IF(UPPER(E16)="X",2,0)+IF(UPPER(F16)="X",3,0)+IF(UPPER(G16)="X",4,0),0)</f>
        <v>0</v>
      </c>
    </row>
    <row r="17" spans="1:12" x14ac:dyDescent="0.25">
      <c r="A17" s="10" t="s">
        <v>203</v>
      </c>
      <c r="B17" s="20"/>
      <c r="C17" s="15"/>
      <c r="D17" s="15"/>
      <c r="E17" s="15"/>
      <c r="F17" s="15"/>
      <c r="G17" s="15"/>
      <c r="H17" s="36" t="str">
        <f t="shared" si="6"/>
        <v/>
      </c>
      <c r="I17" s="21">
        <f t="shared" si="7"/>
        <v>4</v>
      </c>
      <c r="J17" s="21">
        <f t="shared" si="8"/>
        <v>0</v>
      </c>
    </row>
    <row r="18" spans="1:12" x14ac:dyDescent="0.25">
      <c r="A18" s="64" t="s">
        <v>84</v>
      </c>
      <c r="B18" s="65"/>
      <c r="C18" s="65"/>
      <c r="D18" s="65"/>
      <c r="E18" s="65"/>
      <c r="F18" s="65"/>
      <c r="G18" s="65"/>
    </row>
    <row r="19" spans="1:12" ht="30" x14ac:dyDescent="0.25">
      <c r="A19" s="10" t="s">
        <v>147</v>
      </c>
      <c r="B19" s="20"/>
      <c r="C19" s="15"/>
      <c r="D19" s="15"/>
      <c r="E19" s="15"/>
      <c r="F19" s="15"/>
      <c r="G19" s="15"/>
      <c r="H19" s="36" t="str">
        <f t="shared" si="0"/>
        <v/>
      </c>
      <c r="I19" s="21">
        <f t="shared" si="1"/>
        <v>4</v>
      </c>
      <c r="J19" s="21">
        <f t="shared" si="2"/>
        <v>0</v>
      </c>
    </row>
    <row r="20" spans="1:12" ht="30" x14ac:dyDescent="0.25">
      <c r="A20" s="10" t="s">
        <v>89</v>
      </c>
      <c r="B20" s="20"/>
      <c r="C20" s="15"/>
      <c r="D20" s="15"/>
      <c r="E20" s="15"/>
      <c r="F20" s="15"/>
      <c r="G20" s="15"/>
      <c r="H20" s="36" t="str">
        <f t="shared" si="0"/>
        <v/>
      </c>
      <c r="I20" s="21">
        <f t="shared" si="1"/>
        <v>4</v>
      </c>
      <c r="J20" s="21">
        <f t="shared" si="2"/>
        <v>0</v>
      </c>
    </row>
    <row r="21" spans="1:12" ht="45" x14ac:dyDescent="0.25">
      <c r="A21" s="29" t="s">
        <v>176</v>
      </c>
      <c r="B21" s="20"/>
      <c r="C21" s="15"/>
      <c r="D21" s="15"/>
      <c r="E21" s="15"/>
      <c r="F21" s="15"/>
      <c r="G21" s="15"/>
      <c r="H21" s="36" t="str">
        <f t="shared" si="0"/>
        <v/>
      </c>
      <c r="I21" s="21">
        <f t="shared" si="1"/>
        <v>4</v>
      </c>
      <c r="J21" s="21">
        <f t="shared" si="2"/>
        <v>0</v>
      </c>
    </row>
    <row r="22" spans="1:12" ht="30" x14ac:dyDescent="0.25">
      <c r="A22" s="10" t="s">
        <v>177</v>
      </c>
      <c r="B22" s="20"/>
      <c r="C22" s="15"/>
      <c r="D22" s="15"/>
      <c r="E22" s="15"/>
      <c r="F22" s="15"/>
      <c r="G22" s="15"/>
      <c r="H22" s="36" t="str">
        <f t="shared" si="0"/>
        <v/>
      </c>
      <c r="I22" s="21">
        <f t="shared" si="1"/>
        <v>4</v>
      </c>
      <c r="J22" s="21">
        <f t="shared" si="2"/>
        <v>0</v>
      </c>
    </row>
    <row r="23" spans="1:12" x14ac:dyDescent="0.25">
      <c r="A23" s="10" t="s">
        <v>178</v>
      </c>
      <c r="B23" s="20"/>
      <c r="C23" s="15"/>
      <c r="D23" s="15"/>
      <c r="E23" s="15"/>
      <c r="F23" s="15"/>
      <c r="G23" s="15"/>
      <c r="H23" s="36" t="str">
        <f t="shared" si="0"/>
        <v/>
      </c>
      <c r="I23" s="21">
        <f t="shared" si="1"/>
        <v>4</v>
      </c>
      <c r="J23" s="21">
        <f t="shared" si="2"/>
        <v>0</v>
      </c>
    </row>
    <row r="24" spans="1:12" ht="30" x14ac:dyDescent="0.25">
      <c r="A24" s="10" t="s">
        <v>179</v>
      </c>
      <c r="B24" s="20"/>
      <c r="C24" s="15"/>
      <c r="D24" s="15"/>
      <c r="E24" s="15"/>
      <c r="F24" s="15"/>
      <c r="G24" s="15"/>
      <c r="H24" s="36" t="str">
        <f t="shared" si="0"/>
        <v/>
      </c>
      <c r="I24" s="21">
        <f t="shared" si="1"/>
        <v>4</v>
      </c>
      <c r="J24" s="21">
        <f t="shared" si="2"/>
        <v>0</v>
      </c>
    </row>
    <row r="25" spans="1:12" ht="30" x14ac:dyDescent="0.25">
      <c r="A25" s="10" t="s">
        <v>180</v>
      </c>
      <c r="B25" s="20"/>
      <c r="C25" s="15"/>
      <c r="D25" s="15"/>
      <c r="E25" s="15"/>
      <c r="F25" s="15"/>
      <c r="G25" s="15"/>
      <c r="H25" s="36" t="str">
        <f t="shared" si="0"/>
        <v/>
      </c>
      <c r="I25" s="21">
        <f t="shared" si="1"/>
        <v>4</v>
      </c>
      <c r="J25" s="21">
        <f t="shared" si="2"/>
        <v>0</v>
      </c>
    </row>
    <row r="26" spans="1:12" ht="30" x14ac:dyDescent="0.25">
      <c r="A26" s="10" t="s">
        <v>181</v>
      </c>
      <c r="B26" s="20"/>
      <c r="C26" s="15"/>
      <c r="D26" s="15"/>
      <c r="E26" s="15"/>
      <c r="F26" s="15"/>
      <c r="G26" s="15"/>
      <c r="H26" s="36" t="str">
        <f t="shared" si="0"/>
        <v/>
      </c>
      <c r="I26" s="21">
        <f t="shared" si="1"/>
        <v>4</v>
      </c>
      <c r="J26" s="21">
        <f t="shared" si="2"/>
        <v>0</v>
      </c>
    </row>
    <row r="27" spans="1:12" x14ac:dyDescent="0.25">
      <c r="A27" s="64" t="s">
        <v>57</v>
      </c>
      <c r="B27" s="65"/>
      <c r="C27" s="65"/>
      <c r="D27" s="65"/>
      <c r="E27" s="65"/>
      <c r="F27" s="65"/>
      <c r="G27" s="65"/>
      <c r="H27" s="37"/>
      <c r="I27" s="32"/>
      <c r="J27" s="32"/>
      <c r="K27" s="33">
        <f>+I28+I29+I30</f>
        <v>12</v>
      </c>
      <c r="L27" s="2" t="s">
        <v>210</v>
      </c>
    </row>
    <row r="28" spans="1:12" ht="60" x14ac:dyDescent="0.25">
      <c r="A28" s="10" t="s">
        <v>182</v>
      </c>
      <c r="B28" s="20"/>
      <c r="C28" s="15"/>
      <c r="D28" s="15"/>
      <c r="E28" s="15"/>
      <c r="F28" s="15"/>
      <c r="G28" s="15"/>
      <c r="H28" s="36" t="str">
        <f t="shared" si="0"/>
        <v/>
      </c>
      <c r="I28" s="21">
        <f t="shared" si="1"/>
        <v>4</v>
      </c>
      <c r="J28" s="21">
        <f t="shared" si="2"/>
        <v>0</v>
      </c>
    </row>
    <row r="29" spans="1:12" ht="60" x14ac:dyDescent="0.25">
      <c r="A29" s="10" t="s">
        <v>183</v>
      </c>
      <c r="B29" s="20"/>
      <c r="C29" s="15"/>
      <c r="D29" s="15"/>
      <c r="E29" s="15"/>
      <c r="F29" s="15"/>
      <c r="G29" s="15"/>
      <c r="H29" s="36" t="str">
        <f t="shared" ref="H29" si="9">IF((IF(UPPER(B29)="X",1,0)+IF(UPPER(C29)="X",1,0)+IF(UPPER(D29)="X",1,0)+IF(UPPER(E29)="X",1,0)+IF(UPPER(F29)="X",1,0)+IF(UPPER(G29)="X",1,0))&gt;1,"Error : More than one rating entered!","")</f>
        <v/>
      </c>
      <c r="I29" s="21">
        <f t="shared" ref="I29" si="10">IF(B29&lt;&gt;"X",4,0)</f>
        <v>4</v>
      </c>
      <c r="J29" s="21">
        <f t="shared" ref="J29" si="11">IF(H29="",IF(UPPER(D29)="X",1,0)+IF(UPPER(E29)="X",2,0)+IF(UPPER(F29)="X",3,0)+IF(UPPER(G29)="X",4,0),0)</f>
        <v>0</v>
      </c>
    </row>
    <row r="30" spans="1:12" ht="30" x14ac:dyDescent="0.25">
      <c r="A30" s="10" t="s">
        <v>184</v>
      </c>
      <c r="B30" s="20"/>
      <c r="C30" s="15"/>
      <c r="D30" s="15"/>
      <c r="E30" s="15"/>
      <c r="F30" s="15"/>
      <c r="G30" s="15"/>
      <c r="H30" s="36" t="str">
        <f t="shared" si="0"/>
        <v/>
      </c>
      <c r="I30" s="21">
        <f t="shared" si="1"/>
        <v>4</v>
      </c>
      <c r="J30" s="21">
        <f t="shared" si="2"/>
        <v>0</v>
      </c>
      <c r="K30" s="33">
        <f>+J28+J29+J30</f>
        <v>0</v>
      </c>
      <c r="L30" s="2" t="s">
        <v>211</v>
      </c>
    </row>
    <row r="31" spans="1:12" ht="15" customHeight="1" x14ac:dyDescent="0.25">
      <c r="A31" s="64" t="s">
        <v>222</v>
      </c>
      <c r="B31" s="54"/>
      <c r="C31" s="54"/>
      <c r="D31" s="54"/>
      <c r="E31" s="54"/>
      <c r="F31" s="54"/>
      <c r="G31" s="54"/>
    </row>
    <row r="32" spans="1:12" x14ac:dyDescent="0.25">
      <c r="A32" s="22" t="s">
        <v>216</v>
      </c>
      <c r="B32" s="15"/>
      <c r="C32" s="15" t="s">
        <v>148</v>
      </c>
      <c r="D32" s="15" t="s">
        <v>148</v>
      </c>
      <c r="E32" s="15" t="s">
        <v>148</v>
      </c>
      <c r="F32" s="15"/>
      <c r="G32" s="15"/>
      <c r="H32" s="36" t="str">
        <f>IF((IF(UPPER(B32)="X",1,0)+IF(UPPER(F32)="X",1,0)+IF(UPPER(G32)="X",1,0))&gt;1,"Error : More than one rating entered!","")</f>
        <v/>
      </c>
      <c r="I32" s="21">
        <f t="shared" si="1"/>
        <v>4</v>
      </c>
      <c r="J32" s="21">
        <f t="shared" si="2"/>
        <v>0</v>
      </c>
    </row>
    <row r="33" spans="1:9" ht="30" customHeight="1" x14ac:dyDescent="0.25">
      <c r="A33" s="68"/>
      <c r="B33" s="68"/>
      <c r="C33" s="68"/>
      <c r="D33" s="68"/>
      <c r="E33" s="68"/>
      <c r="F33" s="68"/>
      <c r="G33" s="68"/>
    </row>
    <row r="34" spans="1:9" x14ac:dyDescent="0.25">
      <c r="A34" s="16" t="s">
        <v>7</v>
      </c>
      <c r="B34" s="63" t="s">
        <v>1</v>
      </c>
      <c r="C34" s="63"/>
      <c r="D34" s="63" t="s">
        <v>2</v>
      </c>
      <c r="E34" s="63"/>
      <c r="F34" s="63" t="s">
        <v>3</v>
      </c>
      <c r="G34" s="63"/>
    </row>
    <row r="35" spans="1:9" x14ac:dyDescent="0.25">
      <c r="A35" s="1" t="s">
        <v>27</v>
      </c>
      <c r="B35" s="51">
        <f>SUM(I:I)</f>
        <v>94</v>
      </c>
      <c r="C35" s="51"/>
      <c r="D35" s="51">
        <f>SUM(J:J)</f>
        <v>0</v>
      </c>
      <c r="E35" s="51"/>
      <c r="F35" s="50">
        <f>+TRUNC(H35,4)</f>
        <v>0</v>
      </c>
      <c r="G35" s="50"/>
      <c r="H35" s="50">
        <f>IFERROR(D35/B35,0)</f>
        <v>0</v>
      </c>
      <c r="I35" s="50"/>
    </row>
  </sheetData>
  <mergeCells count="15">
    <mergeCell ref="H35:I35"/>
    <mergeCell ref="B35:C35"/>
    <mergeCell ref="D35:E35"/>
    <mergeCell ref="F35:G35"/>
    <mergeCell ref="B1:G1"/>
    <mergeCell ref="A3:G3"/>
    <mergeCell ref="A9:G9"/>
    <mergeCell ref="A13:G13"/>
    <mergeCell ref="A18:G18"/>
    <mergeCell ref="A27:G27"/>
    <mergeCell ref="A31:G31"/>
    <mergeCell ref="A33:G33"/>
    <mergeCell ref="B34:C34"/>
    <mergeCell ref="D34:E34"/>
    <mergeCell ref="F34:G34"/>
  </mergeCells>
  <dataValidations count="2">
    <dataValidation type="list" allowBlank="1" showInputMessage="1" showErrorMessage="1" error="Enter an &quot;X&quot; to assign this rating_x000a__x000a_Or Leave blank" sqref="B10:G12 D25:D26 F25:G26 B28:G30 B15:C17 B14:G14 E15:E17 B32 F32:G32 B19:C26 E19:E26 F5:G8 B4:C8 E4:E8 D5:D8" xr:uid="{75DC20BF-C052-4135-AC65-EBEEA3DBB0C1}">
      <formula1>"X"</formula1>
    </dataValidation>
    <dataValidation type="list" allowBlank="1" showInputMessage="1" showErrorMessage="1" error="Enter an &quot;X&quot; to assign this rating_x000a__x000a_or Enter a &quot;NS&quot; for &quot;Not Scored&quot;_x000a__x000a_Or Leave blank" sqref="D15:D17 F15:G17 D19:D24 F19:G24" xr:uid="{F0BB967A-C25A-46F3-BFF8-D9F7A91A0D60}">
      <formula1>"X,NS"</formula1>
    </dataValidation>
  </dataValidations>
  <pageMargins left="0.7" right="0.7" top="0.75" bottom="0.75" header="0.3" footer="0.3"/>
  <pageSetup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84554-C10C-4F4E-A894-2AC45F8F2F99}">
  <sheetPr>
    <pageSetUpPr fitToPage="1"/>
  </sheetPr>
  <dimension ref="A1:L28"/>
  <sheetViews>
    <sheetView topLeftCell="A17" zoomScaleNormal="100" workbookViewId="0">
      <selection activeCell="A24" sqref="A24:G24"/>
    </sheetView>
  </sheetViews>
  <sheetFormatPr defaultColWidth="9.140625" defaultRowHeight="15" x14ac:dyDescent="0.25"/>
  <cols>
    <col min="1" max="1" width="55.7109375" style="4" customWidth="1"/>
    <col min="2" max="7" width="8.7109375" style="2" customWidth="1"/>
    <col min="8" max="8" width="34.28515625" style="36" hidden="1" customWidth="1"/>
    <col min="9" max="12" width="9.140625" style="2" hidden="1" customWidth="1"/>
    <col min="13" max="13" width="9.140625" style="2" customWidth="1"/>
    <col min="14" max="16384" width="9.140625" style="2"/>
  </cols>
  <sheetData>
    <row r="1" spans="1:10" x14ac:dyDescent="0.25">
      <c r="A1" s="1" t="s">
        <v>12</v>
      </c>
      <c r="B1" s="52" t="s">
        <v>10</v>
      </c>
      <c r="C1" s="53"/>
      <c r="D1" s="53"/>
      <c r="E1" s="53"/>
      <c r="F1" s="53"/>
      <c r="G1" s="53"/>
    </row>
    <row r="2" spans="1:10" ht="68.25" customHeight="1" x14ac:dyDescent="0.25">
      <c r="A2" s="1" t="s">
        <v>90</v>
      </c>
      <c r="B2" s="3" t="s">
        <v>72</v>
      </c>
      <c r="C2" s="3" t="s">
        <v>45</v>
      </c>
      <c r="D2" s="3" t="s">
        <v>32</v>
      </c>
      <c r="E2" s="3" t="s">
        <v>33</v>
      </c>
      <c r="F2" s="3" t="s">
        <v>34</v>
      </c>
      <c r="G2" s="3" t="s">
        <v>8</v>
      </c>
      <c r="I2" s="19" t="s">
        <v>23</v>
      </c>
      <c r="J2" s="19" t="s">
        <v>22</v>
      </c>
    </row>
    <row r="3" spans="1:10" x14ac:dyDescent="0.25">
      <c r="A3" s="54" t="s">
        <v>35</v>
      </c>
      <c r="B3" s="55"/>
      <c r="C3" s="55"/>
      <c r="D3" s="55"/>
      <c r="E3" s="55"/>
      <c r="F3" s="55"/>
      <c r="G3" s="55"/>
    </row>
    <row r="4" spans="1:10" ht="45" x14ac:dyDescent="0.25">
      <c r="A4" s="26" t="s">
        <v>185</v>
      </c>
      <c r="B4" s="35"/>
      <c r="C4" s="34"/>
      <c r="D4" s="34" t="s">
        <v>148</v>
      </c>
      <c r="E4" s="34"/>
      <c r="F4" s="34" t="s">
        <v>148</v>
      </c>
      <c r="G4" s="34" t="s">
        <v>148</v>
      </c>
      <c r="H4" s="36" t="str">
        <f>IF((IF(UPPER(B4)="X",1,0)+IF(UPPER(C4)="X",1,0)+IF(UPPER(E4)="X",1,0))&gt;1,"Error : More than one rating entered!","")</f>
        <v/>
      </c>
      <c r="I4" s="21">
        <f>IF(B4&lt;&gt;"X",2,0)</f>
        <v>2</v>
      </c>
      <c r="J4" s="21">
        <f>IF(H4="",IF(UPPER(E4)="X",2,0))</f>
        <v>0</v>
      </c>
    </row>
    <row r="5" spans="1:10" ht="30" x14ac:dyDescent="0.25">
      <c r="A5" s="10" t="s">
        <v>186</v>
      </c>
      <c r="B5" s="20"/>
      <c r="C5" s="15"/>
      <c r="D5" s="15"/>
      <c r="E5" s="15"/>
      <c r="F5" s="15"/>
      <c r="G5" s="15"/>
      <c r="H5" s="36" t="str">
        <f t="shared" ref="H5:H7" si="0">IF((IF(UPPER(B5)="X",1,0)+IF(UPPER(C5)="X",1,0)+IF(UPPER(D5)="X",1,0)+IF(UPPER(E5)="X",1,0)+IF(UPPER(F5)="X",1,0)+IF(UPPER(G5)="X",1,0))&gt;1,"Error : More than one rating entered!","")</f>
        <v/>
      </c>
      <c r="I5" s="21">
        <f t="shared" ref="I5:I7" si="1">IF(B5&lt;&gt;"X",4,0)</f>
        <v>4</v>
      </c>
      <c r="J5" s="21">
        <f t="shared" ref="J5:J7" si="2">IF(H5="",IF(UPPER(D5)="X",1,0)+IF(UPPER(E5)="X",2,0)+IF(UPPER(F5)="X",3,0)+IF(UPPER(G5)="X",4,0),0)</f>
        <v>0</v>
      </c>
    </row>
    <row r="6" spans="1:10" ht="30" x14ac:dyDescent="0.25">
      <c r="A6" s="10" t="s">
        <v>187</v>
      </c>
      <c r="B6" s="20"/>
      <c r="C6" s="15"/>
      <c r="D6" s="15"/>
      <c r="E6" s="15"/>
      <c r="F6" s="15"/>
      <c r="G6" s="15"/>
      <c r="H6" s="36" t="str">
        <f t="shared" si="0"/>
        <v/>
      </c>
      <c r="I6" s="21">
        <f t="shared" si="1"/>
        <v>4</v>
      </c>
      <c r="J6" s="21">
        <f t="shared" si="2"/>
        <v>0</v>
      </c>
    </row>
    <row r="7" spans="1:10" x14ac:dyDescent="0.25">
      <c r="A7" s="10" t="s">
        <v>188</v>
      </c>
      <c r="B7" s="20"/>
      <c r="C7" s="15"/>
      <c r="D7" s="15"/>
      <c r="E7" s="15"/>
      <c r="F7" s="15"/>
      <c r="G7" s="15"/>
      <c r="H7" s="36" t="str">
        <f t="shared" si="0"/>
        <v/>
      </c>
      <c r="I7" s="21">
        <f t="shared" si="1"/>
        <v>4</v>
      </c>
      <c r="J7" s="21">
        <f t="shared" si="2"/>
        <v>0</v>
      </c>
    </row>
    <row r="8" spans="1:10" x14ac:dyDescent="0.25">
      <c r="A8" s="64" t="s">
        <v>48</v>
      </c>
      <c r="B8" s="56"/>
      <c r="C8" s="56"/>
      <c r="D8" s="56"/>
      <c r="E8" s="56"/>
      <c r="F8" s="56"/>
      <c r="G8" s="56"/>
      <c r="I8" s="21"/>
      <c r="J8" s="21"/>
    </row>
    <row r="9" spans="1:10" ht="30" x14ac:dyDescent="0.25">
      <c r="A9" s="10" t="s">
        <v>93</v>
      </c>
      <c r="B9" s="20"/>
      <c r="C9" s="15"/>
      <c r="D9" s="15"/>
      <c r="E9" s="15"/>
      <c r="F9" s="15"/>
      <c r="G9" s="15"/>
      <c r="H9" s="36" t="str">
        <f t="shared" ref="H9:H14" si="3">IF((IF(UPPER(B9)="X",1,0)+IF(UPPER(C9)="X",1,0)+IF(UPPER(D9)="X",1,0)+IF(UPPER(E9)="X",1,0)+IF(UPPER(F9)="X",1,0)+IF(UPPER(G9)="X",1,0))&gt;1,"Error : More than one rating entered!","")</f>
        <v/>
      </c>
      <c r="I9" s="21">
        <f t="shared" ref="I9:I14" si="4">IF(B9&lt;&gt;"X",4,0)</f>
        <v>4</v>
      </c>
      <c r="J9" s="21">
        <f t="shared" ref="J9:J14" si="5">IF(H9="",IF(UPPER(D9)="X",1,0)+IF(UPPER(E9)="X",2,0)+IF(UPPER(F9)="X",3,0)+IF(UPPER(G9)="X",4,0),0)</f>
        <v>0</v>
      </c>
    </row>
    <row r="10" spans="1:10" ht="30" x14ac:dyDescent="0.25">
      <c r="A10" s="10" t="s">
        <v>94</v>
      </c>
      <c r="B10" s="20"/>
      <c r="C10" s="15"/>
      <c r="D10" s="15"/>
      <c r="E10" s="15"/>
      <c r="F10" s="15"/>
      <c r="G10" s="15"/>
      <c r="H10" s="36" t="str">
        <f t="shared" si="3"/>
        <v/>
      </c>
      <c r="I10" s="21">
        <f t="shared" si="4"/>
        <v>4</v>
      </c>
      <c r="J10" s="21">
        <f t="shared" si="5"/>
        <v>0</v>
      </c>
    </row>
    <row r="11" spans="1:10" x14ac:dyDescent="0.25">
      <c r="A11" s="10" t="s">
        <v>95</v>
      </c>
      <c r="B11" s="20"/>
      <c r="C11" s="15"/>
      <c r="D11" s="15"/>
      <c r="E11" s="15"/>
      <c r="F11" s="15"/>
      <c r="G11" s="15"/>
      <c r="H11" s="36" t="str">
        <f t="shared" si="3"/>
        <v/>
      </c>
      <c r="I11" s="21">
        <f t="shared" si="4"/>
        <v>4</v>
      </c>
      <c r="J11" s="21">
        <f t="shared" si="5"/>
        <v>0</v>
      </c>
    </row>
    <row r="12" spans="1:10" ht="30" x14ac:dyDescent="0.25">
      <c r="A12" s="10" t="s">
        <v>189</v>
      </c>
      <c r="B12" s="20"/>
      <c r="C12" s="15"/>
      <c r="D12" s="15"/>
      <c r="E12" s="15"/>
      <c r="F12" s="15"/>
      <c r="G12" s="15"/>
      <c r="H12" s="36" t="str">
        <f t="shared" si="3"/>
        <v/>
      </c>
      <c r="I12" s="21">
        <f t="shared" si="4"/>
        <v>4</v>
      </c>
      <c r="J12" s="21">
        <f t="shared" si="5"/>
        <v>0</v>
      </c>
    </row>
    <row r="13" spans="1:10" ht="30" x14ac:dyDescent="0.25">
      <c r="A13" s="10" t="s">
        <v>190</v>
      </c>
      <c r="B13" s="20"/>
      <c r="C13" s="15"/>
      <c r="D13" s="15"/>
      <c r="E13" s="15"/>
      <c r="F13" s="15"/>
      <c r="G13" s="15"/>
      <c r="H13" s="36" t="str">
        <f t="shared" si="3"/>
        <v/>
      </c>
      <c r="I13" s="21">
        <f t="shared" si="4"/>
        <v>4</v>
      </c>
      <c r="J13" s="21">
        <f t="shared" si="5"/>
        <v>0</v>
      </c>
    </row>
    <row r="14" spans="1:10" ht="45" x14ac:dyDescent="0.25">
      <c r="A14" s="10" t="s">
        <v>191</v>
      </c>
      <c r="B14" s="20"/>
      <c r="C14" s="15"/>
      <c r="D14" s="15"/>
      <c r="E14" s="15"/>
      <c r="F14" s="15"/>
      <c r="G14" s="15"/>
      <c r="H14" s="36" t="str">
        <f t="shared" si="3"/>
        <v/>
      </c>
      <c r="I14" s="21">
        <f t="shared" si="4"/>
        <v>4</v>
      </c>
      <c r="J14" s="21">
        <f t="shared" si="5"/>
        <v>0</v>
      </c>
    </row>
    <row r="15" spans="1:10" x14ac:dyDescent="0.25">
      <c r="A15" s="64" t="s">
        <v>91</v>
      </c>
      <c r="B15" s="56"/>
      <c r="C15" s="56"/>
      <c r="D15" s="56"/>
      <c r="E15" s="56"/>
      <c r="F15" s="56"/>
      <c r="G15" s="56"/>
      <c r="I15" s="21"/>
      <c r="J15" s="21"/>
    </row>
    <row r="16" spans="1:10" ht="30" x14ac:dyDescent="0.25">
      <c r="A16" s="10" t="s">
        <v>96</v>
      </c>
      <c r="B16" s="20"/>
      <c r="C16" s="15"/>
      <c r="D16" s="15"/>
      <c r="E16" s="15"/>
      <c r="F16" s="15"/>
      <c r="G16" s="15"/>
      <c r="H16" s="36" t="str">
        <f t="shared" ref="H16:H20" si="6">IF((IF(UPPER(B16)="X",1,0)+IF(UPPER(C16)="X",1,0)+IF(UPPER(D16)="X",1,0)+IF(UPPER(E16)="X",1,0)+IF(UPPER(F16)="X",1,0)+IF(UPPER(G16)="X",1,0))&gt;1,"Error : More than one rating entered!","")</f>
        <v/>
      </c>
      <c r="I16" s="21">
        <f t="shared" ref="I16:I20" si="7">IF(B16&lt;&gt;"X",4,0)</f>
        <v>4</v>
      </c>
      <c r="J16" s="21">
        <f t="shared" ref="J16:J20" si="8">IF(H16="",IF(UPPER(D16)="X",1,0)+IF(UPPER(E16)="X",2,0)+IF(UPPER(F16)="X",3,0)+IF(UPPER(G16)="X",4,0),0)</f>
        <v>0</v>
      </c>
    </row>
    <row r="17" spans="1:12" ht="30" x14ac:dyDescent="0.25">
      <c r="A17" s="10" t="s">
        <v>97</v>
      </c>
      <c r="B17" s="20"/>
      <c r="C17" s="15"/>
      <c r="D17" s="15"/>
      <c r="E17" s="15"/>
      <c r="F17" s="15"/>
      <c r="G17" s="15"/>
      <c r="H17" s="36" t="str">
        <f t="shared" si="6"/>
        <v/>
      </c>
      <c r="I17" s="21">
        <f t="shared" si="7"/>
        <v>4</v>
      </c>
      <c r="J17" s="21">
        <f t="shared" si="8"/>
        <v>0</v>
      </c>
    </row>
    <row r="18" spans="1:12" ht="30" x14ac:dyDescent="0.25">
      <c r="A18" s="10" t="s">
        <v>98</v>
      </c>
      <c r="B18" s="20"/>
      <c r="C18" s="15"/>
      <c r="D18" s="15"/>
      <c r="E18" s="15"/>
      <c r="F18" s="15"/>
      <c r="G18" s="15"/>
      <c r="H18" s="36" t="str">
        <f t="shared" si="6"/>
        <v/>
      </c>
      <c r="I18" s="21">
        <f t="shared" si="7"/>
        <v>4</v>
      </c>
      <c r="J18" s="21">
        <f t="shared" si="8"/>
        <v>0</v>
      </c>
    </row>
    <row r="19" spans="1:12" ht="30" x14ac:dyDescent="0.25">
      <c r="A19" s="10" t="s">
        <v>99</v>
      </c>
      <c r="B19" s="20"/>
      <c r="C19" s="15"/>
      <c r="D19" s="15"/>
      <c r="E19" s="15"/>
      <c r="F19" s="15"/>
      <c r="G19" s="15"/>
      <c r="H19" s="36" t="str">
        <f t="shared" si="6"/>
        <v/>
      </c>
      <c r="I19" s="21">
        <f t="shared" si="7"/>
        <v>4</v>
      </c>
      <c r="J19" s="21">
        <f t="shared" si="8"/>
        <v>0</v>
      </c>
    </row>
    <row r="20" spans="1:12" ht="30" x14ac:dyDescent="0.25">
      <c r="A20" s="10" t="s">
        <v>100</v>
      </c>
      <c r="B20" s="20"/>
      <c r="C20" s="15"/>
      <c r="D20" s="15"/>
      <c r="E20" s="15"/>
      <c r="F20" s="15"/>
      <c r="G20" s="15"/>
      <c r="H20" s="36" t="str">
        <f t="shared" si="6"/>
        <v/>
      </c>
      <c r="I20" s="21">
        <f t="shared" si="7"/>
        <v>4</v>
      </c>
      <c r="J20" s="21">
        <f t="shared" si="8"/>
        <v>0</v>
      </c>
    </row>
    <row r="21" spans="1:12" x14ac:dyDescent="0.25">
      <c r="A21" s="64" t="s">
        <v>92</v>
      </c>
      <c r="B21" s="65"/>
      <c r="C21" s="65"/>
      <c r="D21" s="65"/>
      <c r="E21" s="65"/>
      <c r="F21" s="65"/>
      <c r="G21" s="65"/>
      <c r="H21" s="37"/>
      <c r="I21" s="32"/>
      <c r="J21" s="32"/>
      <c r="K21" s="33">
        <f>+I22+I23</f>
        <v>8</v>
      </c>
      <c r="L21" s="2" t="s">
        <v>210</v>
      </c>
    </row>
    <row r="22" spans="1:12" ht="45" x14ac:dyDescent="0.25">
      <c r="A22" s="10" t="s">
        <v>101</v>
      </c>
      <c r="B22" s="20"/>
      <c r="C22" s="15"/>
      <c r="D22" s="15"/>
      <c r="E22" s="15"/>
      <c r="F22" s="15"/>
      <c r="G22" s="15"/>
      <c r="H22" s="36" t="str">
        <f>IF((IF(UPPER(B22)="X",1,0)+IF(UPPER(C22)="X",1,0)+IF(UPPER(D22)="X",1,0)+IF(UPPER(E22)="X",1,0)+IF(UPPER(F22)="X",1,0)+IF(UPPER(G22)="X",1,0))&gt;1,"Error : More than one rating entered!","")</f>
        <v/>
      </c>
      <c r="I22" s="21">
        <f>IF(B22&lt;&gt;"X",4,0)</f>
        <v>4</v>
      </c>
      <c r="J22" s="21">
        <f>IF(H22="",IF(UPPER(D22)="X",1,0)+IF(UPPER(E22)="X",2,0)+IF(UPPER(F22)="X",3,0)+IF(UPPER(G22)="X",4,0),0)</f>
        <v>0</v>
      </c>
    </row>
    <row r="23" spans="1:12" ht="30" x14ac:dyDescent="0.25">
      <c r="A23" s="10" t="s">
        <v>102</v>
      </c>
      <c r="B23" s="20"/>
      <c r="C23" s="15"/>
      <c r="D23" s="15"/>
      <c r="E23" s="15"/>
      <c r="F23" s="15"/>
      <c r="G23" s="15"/>
      <c r="H23" s="36" t="str">
        <f>IF((IF(UPPER(B23)="X",1,0)+IF(UPPER(C23)="X",1,0)+IF(UPPER(D23)="X",1,0)+IF(UPPER(E23)="X",1,0)+IF(UPPER(F23)="X",1,0)+IF(UPPER(G23)="X",1,0))&gt;1,"Error : More than one rating entered!","")</f>
        <v/>
      </c>
      <c r="I23" s="21">
        <f>IF(B23&lt;&gt;"X",4,0)</f>
        <v>4</v>
      </c>
      <c r="J23" s="21">
        <f>IF(H23="",IF(UPPER(D23)="X",1,0)+IF(UPPER(E23)="X",2,0)+IF(UPPER(F23)="X",3,0)+IF(UPPER(G23)="X",4,0),0)</f>
        <v>0</v>
      </c>
      <c r="K23" s="33">
        <f>+J22+J23</f>
        <v>0</v>
      </c>
      <c r="L23" s="2" t="s">
        <v>211</v>
      </c>
    </row>
    <row r="24" spans="1:12" x14ac:dyDescent="0.25">
      <c r="A24" s="64" t="s">
        <v>222</v>
      </c>
      <c r="B24" s="66"/>
      <c r="C24" s="66"/>
      <c r="D24" s="66"/>
      <c r="E24" s="66"/>
      <c r="F24" s="66"/>
      <c r="G24" s="66"/>
      <c r="I24" s="21"/>
      <c r="J24" s="21"/>
    </row>
    <row r="25" spans="1:12" x14ac:dyDescent="0.25">
      <c r="A25" s="10" t="s">
        <v>215</v>
      </c>
      <c r="B25" s="20"/>
      <c r="C25" s="15" t="s">
        <v>148</v>
      </c>
      <c r="D25" s="15" t="s">
        <v>148</v>
      </c>
      <c r="E25" s="15" t="s">
        <v>148</v>
      </c>
      <c r="F25" s="15"/>
      <c r="G25" s="15"/>
      <c r="H25" s="36" t="str">
        <f>IF((IF(UPPER(B25)="X",1,0)+IF(UPPER(F25)="X",1,0)+IF(UPPER(G25)="X",1,0))&gt;1,"Error : More than one rating entered!","")</f>
        <v/>
      </c>
      <c r="I25" s="21">
        <f>IF(B25&lt;&gt;"X",4,0)</f>
        <v>4</v>
      </c>
      <c r="J25" s="21">
        <f>IF(H25="",IF(UPPER(D25)="X",1,0)+IF(UPPER(E25)="X",2,0)+IF(UPPER(F25)="X",3,0)+IF(UPPER(G25)="X",4,0),0)</f>
        <v>0</v>
      </c>
    </row>
    <row r="26" spans="1:12" s="4" customFormat="1" ht="30" customHeight="1" x14ac:dyDescent="0.25">
      <c r="A26" s="67"/>
      <c r="B26" s="68"/>
      <c r="C26" s="68"/>
      <c r="D26" s="68"/>
      <c r="E26" s="68"/>
      <c r="F26" s="68"/>
      <c r="G26" s="68"/>
      <c r="H26" s="38"/>
    </row>
    <row r="27" spans="1:12" x14ac:dyDescent="0.25">
      <c r="A27" s="16" t="s">
        <v>7</v>
      </c>
      <c r="B27" s="63" t="s">
        <v>1</v>
      </c>
      <c r="C27" s="63"/>
      <c r="D27" s="63" t="s">
        <v>2</v>
      </c>
      <c r="E27" s="63"/>
      <c r="F27" s="63" t="s">
        <v>3</v>
      </c>
      <c r="G27" s="63"/>
    </row>
    <row r="28" spans="1:12" x14ac:dyDescent="0.25">
      <c r="A28" s="1" t="s">
        <v>26</v>
      </c>
      <c r="B28" s="51">
        <f>SUM(I:I)</f>
        <v>70</v>
      </c>
      <c r="C28" s="51"/>
      <c r="D28" s="51">
        <f>SUM(J:J)</f>
        <v>0</v>
      </c>
      <c r="E28" s="51"/>
      <c r="F28" s="50">
        <f>+TRUNC(H28,4)</f>
        <v>0</v>
      </c>
      <c r="G28" s="50"/>
      <c r="H28" s="50">
        <f>IFERROR(D28/B28,0)</f>
        <v>0</v>
      </c>
      <c r="I28" s="50"/>
    </row>
  </sheetData>
  <mergeCells count="14">
    <mergeCell ref="A24:G24"/>
    <mergeCell ref="B1:G1"/>
    <mergeCell ref="A3:G3"/>
    <mergeCell ref="A8:G8"/>
    <mergeCell ref="A15:G15"/>
    <mergeCell ref="A21:G21"/>
    <mergeCell ref="H28:I28"/>
    <mergeCell ref="A26:G26"/>
    <mergeCell ref="B27:C27"/>
    <mergeCell ref="D27:E27"/>
    <mergeCell ref="F27:G27"/>
    <mergeCell ref="B28:C28"/>
    <mergeCell ref="D28:E28"/>
    <mergeCell ref="F28:G28"/>
  </mergeCells>
  <dataValidations count="2">
    <dataValidation type="list" allowBlank="1" showInputMessage="1" showErrorMessage="1" error="Enter an &quot;X&quot; to assign this rating_x000a__x000a_Or Leave blank" sqref="B9:G14 B16:G20 B22:G23 B25 F25:G25 F5:G5 B4:C7 E4:E7 D5" xr:uid="{4236B154-FE55-4F54-AB84-B793E4988A96}">
      <formula1>"X"</formula1>
    </dataValidation>
    <dataValidation type="list" allowBlank="1" showInputMessage="1" showErrorMessage="1" error="Enter an &quot;X&quot; to assign this rating_x000a__x000a_or Enter a &quot;NS&quot; for &quot;Not Scored&quot;_x000a__x000a_Or Leave blank" sqref="D6:D7 F6:G7" xr:uid="{8EF1DAB7-09F7-4306-813F-0170C7FB49E4}">
      <formula1>"X,NS"</formula1>
    </dataValidation>
  </dataValidations>
  <pageMargins left="0.7" right="0.7" top="0.75" bottom="0.75" header="0.3" footer="0.3"/>
  <pageSetup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E076F-8C80-4DC0-B00B-BB8E100915CA}">
  <sheetPr>
    <pageSetUpPr fitToPage="1"/>
  </sheetPr>
  <dimension ref="A1:L30"/>
  <sheetViews>
    <sheetView topLeftCell="A22" zoomScaleNormal="100" workbookViewId="0">
      <selection activeCell="A26" sqref="A26:G26"/>
    </sheetView>
  </sheetViews>
  <sheetFormatPr defaultColWidth="9.140625" defaultRowHeight="15" x14ac:dyDescent="0.25"/>
  <cols>
    <col min="1" max="1" width="55.7109375" style="4" customWidth="1"/>
    <col min="2" max="7" width="8.7109375" style="2" customWidth="1"/>
    <col min="8" max="8" width="30.7109375" style="36" hidden="1" customWidth="1"/>
    <col min="9" max="9" width="20.140625" style="2" hidden="1" customWidth="1"/>
    <col min="10" max="10" width="14.42578125" style="2" hidden="1" customWidth="1"/>
    <col min="11" max="12" width="9.140625" style="2" hidden="1" customWidth="1"/>
    <col min="13" max="16384" width="9.140625" style="2"/>
  </cols>
  <sheetData>
    <row r="1" spans="1:10" x14ac:dyDescent="0.25">
      <c r="A1" s="1" t="s">
        <v>13</v>
      </c>
      <c r="B1" s="52" t="s">
        <v>10</v>
      </c>
      <c r="C1" s="53"/>
      <c r="D1" s="53"/>
      <c r="E1" s="53"/>
      <c r="F1" s="53"/>
      <c r="G1" s="53"/>
    </row>
    <row r="2" spans="1:10" ht="69" customHeight="1" x14ac:dyDescent="0.25">
      <c r="A2" s="1" t="s">
        <v>103</v>
      </c>
      <c r="B2" s="3" t="s">
        <v>72</v>
      </c>
      <c r="C2" s="3" t="s">
        <v>45</v>
      </c>
      <c r="D2" s="3" t="s">
        <v>32</v>
      </c>
      <c r="E2" s="3" t="s">
        <v>33</v>
      </c>
      <c r="F2" s="3" t="s">
        <v>34</v>
      </c>
      <c r="G2" s="3" t="s">
        <v>8</v>
      </c>
      <c r="I2" s="19" t="s">
        <v>23</v>
      </c>
      <c r="J2" s="19" t="s">
        <v>22</v>
      </c>
    </row>
    <row r="3" spans="1:10" x14ac:dyDescent="0.25">
      <c r="A3" s="54" t="s">
        <v>35</v>
      </c>
      <c r="B3" s="55"/>
      <c r="C3" s="55"/>
      <c r="D3" s="55"/>
      <c r="E3" s="55"/>
      <c r="F3" s="55"/>
      <c r="G3" s="55"/>
    </row>
    <row r="4" spans="1:10" x14ac:dyDescent="0.25">
      <c r="A4" s="10" t="s">
        <v>106</v>
      </c>
      <c r="B4" s="20"/>
      <c r="C4" s="12"/>
      <c r="D4" s="12"/>
      <c r="E4" s="12"/>
      <c r="F4" s="12"/>
      <c r="G4" s="12"/>
      <c r="H4" s="36" t="str">
        <f>IF((IF(UPPER(B4)="X",1,0)+IF(UPPER(C4)="X",1,0)+IF(UPPER(D4)="X",1,0)+IF(UPPER(E4)="X",1,0)+IF(UPPER(F4)="X",1,0)+IF(UPPER(G4)="X",1,0))&gt;1,"Error : More than one rating entered!","")</f>
        <v/>
      </c>
      <c r="I4" s="21">
        <f>IF(B4&lt;&gt;"X",4,0)</f>
        <v>4</v>
      </c>
      <c r="J4" s="21">
        <f>IF(H4="",IF(UPPER(D4)="X",1,0)+IF(UPPER(E4)="X",2,0)+IF(UPPER(F4)="X",3,0)+IF(UPPER(G4)="X",4,0),0)</f>
        <v>0</v>
      </c>
    </row>
    <row r="5" spans="1:10" ht="60" x14ac:dyDescent="0.25">
      <c r="A5" s="10" t="s">
        <v>107</v>
      </c>
      <c r="B5" s="20"/>
      <c r="C5" s="12"/>
      <c r="D5" s="12"/>
      <c r="E5" s="12"/>
      <c r="F5" s="12"/>
      <c r="G5" s="12"/>
      <c r="H5" s="36" t="str">
        <f>IF((IF(UPPER(B5)="X",1,0)+IF(UPPER(C5)="X",1,0)+IF(UPPER(D5)="X",1,0)+IF(UPPER(E5)="X",1,0)+IF(UPPER(F5)="X",1,0)+IF(UPPER(G5)="X",1,0))&gt;1,"Error : More than one rating entered!","")</f>
        <v/>
      </c>
      <c r="I5" s="21">
        <f>IF(B5&lt;&gt;"X",4,0)</f>
        <v>4</v>
      </c>
      <c r="J5" s="21">
        <f>IF(H5="",IF(UPPER(D5)="X",1,0)+IF(UPPER(E5)="X",2,0)+IF(UPPER(F5)="X",3,0)+IF(UPPER(G5)="X",4,0),0)</f>
        <v>0</v>
      </c>
    </row>
    <row r="6" spans="1:10" ht="30" x14ac:dyDescent="0.25">
      <c r="A6" s="10" t="s">
        <v>108</v>
      </c>
      <c r="B6" s="20"/>
      <c r="C6" s="12"/>
      <c r="D6" s="12"/>
      <c r="E6" s="12"/>
      <c r="F6" s="12"/>
      <c r="G6" s="12"/>
      <c r="H6" s="36" t="str">
        <f>IF((IF(UPPER(B6)="X",1,0)+IF(UPPER(C6)="X",1,0)+IF(UPPER(D6)="X",1,0)+IF(UPPER(E6)="X",1,0)+IF(UPPER(F6)="X",1,0)+IF(UPPER(G6)="X",1,0))&gt;1,"Error : More than one rating entered!","")</f>
        <v/>
      </c>
      <c r="I6" s="21">
        <f>IF(B6&lt;&gt;"X",4,0)</f>
        <v>4</v>
      </c>
      <c r="J6" s="21">
        <f>IF(H6="",IF(UPPER(D6)="X",1,0)+IF(UPPER(E6)="X",2,0)+IF(UPPER(F6)="X",3,0)+IF(UPPER(G6)="X",4,0),0)</f>
        <v>0</v>
      </c>
    </row>
    <row r="7" spans="1:10" ht="45" x14ac:dyDescent="0.25">
      <c r="A7" s="10" t="s">
        <v>158</v>
      </c>
      <c r="B7" s="20"/>
      <c r="C7" s="12"/>
      <c r="D7" s="12"/>
      <c r="E7" s="12"/>
      <c r="F7" s="12"/>
      <c r="G7" s="12"/>
      <c r="H7" s="36" t="str">
        <f>IF((IF(UPPER(B7)="X",1,0)+IF(UPPER(C7)="X",1,0)+IF(UPPER(D7)="X",1,0)+IF(UPPER(E7)="X",1,0)+IF(UPPER(F7)="X",1,0)+IF(UPPER(G7)="X",1,0))&gt;1,"Error : More than one rating entered!","")</f>
        <v/>
      </c>
      <c r="I7" s="21">
        <f>IF(B7&lt;&gt;"X",4,0)</f>
        <v>4</v>
      </c>
      <c r="J7" s="21">
        <f>IF(H7="",IF(UPPER(D7)="X",1,0)+IF(UPPER(E7)="X",2,0)+IF(UPPER(F7)="X",3,0)+IF(UPPER(G7)="X",4,0),0)</f>
        <v>0</v>
      </c>
    </row>
    <row r="8" spans="1:10" x14ac:dyDescent="0.25">
      <c r="A8" s="64" t="s">
        <v>104</v>
      </c>
      <c r="B8" s="56"/>
      <c r="C8" s="56"/>
      <c r="D8" s="56"/>
      <c r="E8" s="56"/>
      <c r="F8" s="56"/>
      <c r="G8" s="56"/>
      <c r="I8" s="21"/>
      <c r="J8" s="21"/>
    </row>
    <row r="9" spans="1:10" ht="48.75" customHeight="1" x14ac:dyDescent="0.25">
      <c r="A9" s="10" t="s">
        <v>109</v>
      </c>
      <c r="B9" s="20"/>
      <c r="C9" s="12"/>
      <c r="D9" s="12"/>
      <c r="E9" s="12"/>
      <c r="F9" s="12"/>
      <c r="G9" s="12"/>
      <c r="H9" s="36" t="str">
        <f t="shared" ref="H9:H15" si="0">IF((IF(UPPER(B9)="X",1,0)+IF(UPPER(C9)="X",1,0)+IF(UPPER(D9)="X",1,0)+IF(UPPER(E9)="X",1,0)+IF(UPPER(F9)="X",1,0)+IF(UPPER(G9)="X",1,0))&gt;1,"Error : More than one rating entered!","")</f>
        <v/>
      </c>
      <c r="I9" s="21">
        <f t="shared" ref="I9:I15" si="1">IF(B9&lt;&gt;"X",4,0)</f>
        <v>4</v>
      </c>
      <c r="J9" s="21">
        <f t="shared" ref="J9:J15" si="2">IF(H9="",IF(UPPER(D9)="X",1,0)+IF(UPPER(E9)="X",2,0)+IF(UPPER(F9)="X",3,0)+IF(UPPER(G9)="X",4,0),0)</f>
        <v>0</v>
      </c>
    </row>
    <row r="10" spans="1:10" x14ac:dyDescent="0.25">
      <c r="A10" s="10" t="s">
        <v>110</v>
      </c>
      <c r="B10" s="20"/>
      <c r="C10" s="12"/>
      <c r="D10" s="12"/>
      <c r="E10" s="12"/>
      <c r="F10" s="12"/>
      <c r="G10" s="12"/>
      <c r="H10" s="36" t="str">
        <f t="shared" si="0"/>
        <v/>
      </c>
      <c r="I10" s="21">
        <f t="shared" si="1"/>
        <v>4</v>
      </c>
      <c r="J10" s="21">
        <f t="shared" si="2"/>
        <v>0</v>
      </c>
    </row>
    <row r="11" spans="1:10" x14ac:dyDescent="0.25">
      <c r="A11" s="10" t="s">
        <v>111</v>
      </c>
      <c r="B11" s="20"/>
      <c r="C11" s="12"/>
      <c r="D11" s="12"/>
      <c r="E11" s="12"/>
      <c r="F11" s="12"/>
      <c r="G11" s="12"/>
      <c r="H11" s="36" t="str">
        <f t="shared" si="0"/>
        <v/>
      </c>
      <c r="I11" s="21">
        <f t="shared" si="1"/>
        <v>4</v>
      </c>
      <c r="J11" s="21">
        <f t="shared" si="2"/>
        <v>0</v>
      </c>
    </row>
    <row r="12" spans="1:10" x14ac:dyDescent="0.25">
      <c r="A12" s="10" t="s">
        <v>112</v>
      </c>
      <c r="B12" s="20"/>
      <c r="C12" s="12"/>
      <c r="D12" s="12"/>
      <c r="E12" s="12"/>
      <c r="F12" s="12"/>
      <c r="G12" s="12"/>
      <c r="H12" s="36" t="str">
        <f t="shared" si="0"/>
        <v/>
      </c>
      <c r="I12" s="21">
        <f t="shared" si="1"/>
        <v>4</v>
      </c>
      <c r="J12" s="21">
        <f t="shared" si="2"/>
        <v>0</v>
      </c>
    </row>
    <row r="13" spans="1:10" x14ac:dyDescent="0.25">
      <c r="A13" s="10" t="s">
        <v>113</v>
      </c>
      <c r="B13" s="20"/>
      <c r="C13" s="12"/>
      <c r="D13" s="12"/>
      <c r="E13" s="12"/>
      <c r="F13" s="12"/>
      <c r="G13" s="12"/>
      <c r="H13" s="36" t="str">
        <f t="shared" si="0"/>
        <v/>
      </c>
      <c r="I13" s="21">
        <f t="shared" si="1"/>
        <v>4</v>
      </c>
      <c r="J13" s="21">
        <f t="shared" si="2"/>
        <v>0</v>
      </c>
    </row>
    <row r="14" spans="1:10" x14ac:dyDescent="0.25">
      <c r="A14" s="10" t="s">
        <v>114</v>
      </c>
      <c r="B14" s="20"/>
      <c r="C14" s="12"/>
      <c r="D14" s="12"/>
      <c r="E14" s="12"/>
      <c r="F14" s="12"/>
      <c r="G14" s="12"/>
      <c r="H14" s="36" t="str">
        <f t="shared" si="0"/>
        <v/>
      </c>
      <c r="I14" s="21">
        <f t="shared" si="1"/>
        <v>4</v>
      </c>
      <c r="J14" s="21">
        <f t="shared" si="2"/>
        <v>0</v>
      </c>
    </row>
    <row r="15" spans="1:10" ht="30" x14ac:dyDescent="0.25">
      <c r="A15" s="10" t="s">
        <v>115</v>
      </c>
      <c r="B15" s="20"/>
      <c r="C15" s="12"/>
      <c r="D15" s="12"/>
      <c r="E15" s="12"/>
      <c r="F15" s="12"/>
      <c r="G15" s="12"/>
      <c r="H15" s="36" t="str">
        <f t="shared" si="0"/>
        <v/>
      </c>
      <c r="I15" s="21">
        <f t="shared" si="1"/>
        <v>4</v>
      </c>
      <c r="J15" s="21">
        <f t="shared" si="2"/>
        <v>0</v>
      </c>
    </row>
    <row r="16" spans="1:10" x14ac:dyDescent="0.25">
      <c r="A16" s="64" t="s">
        <v>105</v>
      </c>
      <c r="B16" s="56"/>
      <c r="C16" s="56"/>
      <c r="D16" s="56"/>
      <c r="E16" s="56"/>
      <c r="F16" s="56"/>
      <c r="G16" s="56"/>
      <c r="I16" s="21"/>
      <c r="J16" s="21"/>
    </row>
    <row r="17" spans="1:12" ht="45" x14ac:dyDescent="0.25">
      <c r="A17" s="10" t="s">
        <v>207</v>
      </c>
      <c r="B17" s="20"/>
      <c r="C17" s="12"/>
      <c r="D17" s="12"/>
      <c r="E17" s="12"/>
      <c r="F17" s="12"/>
      <c r="G17" s="12"/>
      <c r="H17" s="36" t="str">
        <f t="shared" ref="H17:H22" si="3">IF((IF(UPPER(B17)="X",1,0)+IF(UPPER(C17)="X",1,0)+IF(UPPER(D17)="X",1,0)+IF(UPPER(E17)="X",1,0)+IF(UPPER(F17)="X",1,0)+IF(UPPER(G17)="X",1,0))&gt;1,"Error : More than one rating entered!","")</f>
        <v/>
      </c>
      <c r="I17" s="21">
        <f t="shared" ref="I17:I22" si="4">IF(B17&lt;&gt;"X",4,0)</f>
        <v>4</v>
      </c>
      <c r="J17" s="21">
        <f t="shared" ref="J17:J22" si="5">IF(H17="",IF(UPPER(D17)="X",1,0)+IF(UPPER(E17)="X",2,0)+IF(UPPER(F17)="X",3,0)+IF(UPPER(G17)="X",4,0),0)</f>
        <v>0</v>
      </c>
    </row>
    <row r="18" spans="1:12" ht="78.75" customHeight="1" x14ac:dyDescent="0.25">
      <c r="A18" s="10" t="s">
        <v>159</v>
      </c>
      <c r="B18" s="20"/>
      <c r="C18" s="12"/>
      <c r="D18" s="12"/>
      <c r="E18" s="12"/>
      <c r="F18" s="12"/>
      <c r="G18" s="12"/>
      <c r="H18" s="36" t="str">
        <f t="shared" si="3"/>
        <v/>
      </c>
      <c r="I18" s="21">
        <f t="shared" si="4"/>
        <v>4</v>
      </c>
      <c r="J18" s="21">
        <f t="shared" si="5"/>
        <v>0</v>
      </c>
    </row>
    <row r="19" spans="1:12" ht="62.25" customHeight="1" x14ac:dyDescent="0.25">
      <c r="A19" s="10" t="s">
        <v>116</v>
      </c>
      <c r="B19" s="20"/>
      <c r="C19" s="12"/>
      <c r="D19" s="12"/>
      <c r="E19" s="12"/>
      <c r="F19" s="12"/>
      <c r="G19" s="12"/>
      <c r="H19" s="36" t="str">
        <f t="shared" si="3"/>
        <v/>
      </c>
      <c r="I19" s="21">
        <f t="shared" si="4"/>
        <v>4</v>
      </c>
      <c r="J19" s="21">
        <f t="shared" si="5"/>
        <v>0</v>
      </c>
    </row>
    <row r="20" spans="1:12" ht="30" x14ac:dyDescent="0.25">
      <c r="A20" s="10" t="s">
        <v>117</v>
      </c>
      <c r="B20" s="20"/>
      <c r="C20" s="12"/>
      <c r="D20" s="12"/>
      <c r="E20" s="12"/>
      <c r="F20" s="12"/>
      <c r="G20" s="12"/>
      <c r="H20" s="36" t="str">
        <f t="shared" si="3"/>
        <v/>
      </c>
      <c r="I20" s="21">
        <f t="shared" si="4"/>
        <v>4</v>
      </c>
      <c r="J20" s="21">
        <f t="shared" si="5"/>
        <v>0</v>
      </c>
    </row>
    <row r="21" spans="1:12" ht="30" x14ac:dyDescent="0.25">
      <c r="A21" s="10" t="s">
        <v>160</v>
      </c>
      <c r="B21" s="20"/>
      <c r="C21" s="12"/>
      <c r="D21" s="12"/>
      <c r="E21" s="12"/>
      <c r="F21" s="12"/>
      <c r="G21" s="12"/>
      <c r="H21" s="36" t="str">
        <f t="shared" si="3"/>
        <v/>
      </c>
      <c r="I21" s="21">
        <f t="shared" si="4"/>
        <v>4</v>
      </c>
      <c r="J21" s="21">
        <f t="shared" si="5"/>
        <v>0</v>
      </c>
    </row>
    <row r="22" spans="1:12" x14ac:dyDescent="0.25">
      <c r="A22" s="10" t="s">
        <v>118</v>
      </c>
      <c r="B22" s="20"/>
      <c r="C22" s="12"/>
      <c r="D22" s="12"/>
      <c r="E22" s="12"/>
      <c r="F22" s="12"/>
      <c r="G22" s="12"/>
      <c r="H22" s="36" t="str">
        <f t="shared" si="3"/>
        <v/>
      </c>
      <c r="I22" s="21">
        <f t="shared" si="4"/>
        <v>4</v>
      </c>
      <c r="J22" s="21">
        <f t="shared" si="5"/>
        <v>0</v>
      </c>
    </row>
    <row r="23" spans="1:12" x14ac:dyDescent="0.25">
      <c r="A23" s="64" t="s">
        <v>92</v>
      </c>
      <c r="B23" s="65"/>
      <c r="C23" s="65"/>
      <c r="D23" s="65"/>
      <c r="E23" s="65"/>
      <c r="F23" s="65"/>
      <c r="G23" s="65"/>
      <c r="H23" s="37"/>
      <c r="I23" s="32"/>
      <c r="J23" s="32"/>
      <c r="K23" s="33">
        <f>+I24+I25</f>
        <v>8</v>
      </c>
      <c r="L23" s="2" t="s">
        <v>210</v>
      </c>
    </row>
    <row r="24" spans="1:12" ht="60" x14ac:dyDescent="0.25">
      <c r="A24" s="10" t="s">
        <v>204</v>
      </c>
      <c r="B24" s="20"/>
      <c r="C24" s="12"/>
      <c r="D24" s="12"/>
      <c r="E24" s="12"/>
      <c r="F24" s="12"/>
      <c r="G24" s="12"/>
      <c r="H24" s="36" t="str">
        <f>IF((IF(UPPER(B24)="X",1,0)+IF(UPPER(C24)="X",1,0)+IF(UPPER(D24)="X",1,0)+IF(UPPER(E24)="X",1,0)+IF(UPPER(F24)="X",1,0)+IF(UPPER(G24)="X",1,0))&gt;1,"Error : More than one rating entered!","")</f>
        <v/>
      </c>
      <c r="I24" s="21">
        <f>IF(B24&lt;&gt;"X",4,0)</f>
        <v>4</v>
      </c>
      <c r="J24" s="21">
        <f>IF(H24="",IF(UPPER(D24)="X",1,0)+IF(UPPER(E24)="X",2,0)+IF(UPPER(F24)="X",3,0)+IF(UPPER(G24)="X",4,0),0)</f>
        <v>0</v>
      </c>
    </row>
    <row r="25" spans="1:12" ht="30" x14ac:dyDescent="0.25">
      <c r="A25" s="10" t="s">
        <v>119</v>
      </c>
      <c r="B25" s="20"/>
      <c r="C25" s="12"/>
      <c r="D25" s="12"/>
      <c r="E25" s="12"/>
      <c r="F25" s="12"/>
      <c r="G25" s="12"/>
      <c r="H25" s="36" t="str">
        <f>IF((IF(UPPER(B25)="X",1,0)+IF(UPPER(C25)="X",1,0)+IF(UPPER(D25)="X",1,0)+IF(UPPER(E25)="X",1,0)+IF(UPPER(F25)="X",1,0)+IF(UPPER(G25)="X",1,0))&gt;1,"Error : More than one rating entered!","")</f>
        <v/>
      </c>
      <c r="I25" s="21">
        <f>IF(B25&lt;&gt;"X",4,0)</f>
        <v>4</v>
      </c>
      <c r="J25" s="21">
        <f>IF(H25="",IF(UPPER(D25)="X",1,0)+IF(UPPER(E25)="X",2,0)+IF(UPPER(F25)="X",3,0)+IF(UPPER(G25)="X",4,0),0)</f>
        <v>0</v>
      </c>
      <c r="K25" s="33">
        <f>+J24+J25</f>
        <v>0</v>
      </c>
      <c r="L25" s="2" t="s">
        <v>211</v>
      </c>
    </row>
    <row r="26" spans="1:12" x14ac:dyDescent="0.25">
      <c r="A26" s="64" t="s">
        <v>223</v>
      </c>
      <c r="B26" s="66"/>
      <c r="C26" s="66"/>
      <c r="D26" s="66"/>
      <c r="E26" s="66"/>
      <c r="F26" s="66"/>
      <c r="G26" s="66"/>
      <c r="I26" s="21"/>
      <c r="J26" s="21"/>
    </row>
    <row r="27" spans="1:12" x14ac:dyDescent="0.25">
      <c r="A27" s="22" t="s">
        <v>214</v>
      </c>
      <c r="B27" s="12"/>
      <c r="C27" s="12" t="s">
        <v>148</v>
      </c>
      <c r="D27" s="12" t="s">
        <v>148</v>
      </c>
      <c r="E27" s="12" t="s">
        <v>148</v>
      </c>
      <c r="F27" s="12"/>
      <c r="G27" s="12"/>
      <c r="H27" s="36" t="str">
        <f>IF((IF(UPPER(B27)="X",1,0)+IF(UPPER(F27)="X",1,0)+IF(UPPER(G27)="X",1,0))&gt;1,"Error : More than one rating entered!","")</f>
        <v/>
      </c>
      <c r="I27" s="21">
        <f>IF(B27&lt;&gt;"X",4,0)</f>
        <v>4</v>
      </c>
      <c r="J27" s="21">
        <f>IF(H27="",IF(UPPER(D27)="X",1,0)+IF(UPPER(E27)="X",2,0)+IF(UPPER(F27)="X",3,0)+IF(UPPER(G27)="X",4,0),0)</f>
        <v>0</v>
      </c>
    </row>
    <row r="28" spans="1:12" ht="30" customHeight="1" x14ac:dyDescent="0.25">
      <c r="A28" s="68"/>
      <c r="B28" s="68"/>
      <c r="C28" s="68"/>
      <c r="D28" s="68"/>
      <c r="E28" s="68"/>
      <c r="F28" s="68"/>
      <c r="G28" s="68"/>
    </row>
    <row r="29" spans="1:12" x14ac:dyDescent="0.25">
      <c r="A29" s="13" t="s">
        <v>7</v>
      </c>
      <c r="B29" s="63" t="s">
        <v>1</v>
      </c>
      <c r="C29" s="63"/>
      <c r="D29" s="63" t="s">
        <v>2</v>
      </c>
      <c r="E29" s="63"/>
      <c r="F29" s="63" t="s">
        <v>3</v>
      </c>
      <c r="G29" s="63"/>
    </row>
    <row r="30" spans="1:12" x14ac:dyDescent="0.25">
      <c r="A30" s="1" t="s">
        <v>4</v>
      </c>
      <c r="B30" s="51">
        <f>SUM(I:I)</f>
        <v>80</v>
      </c>
      <c r="C30" s="51"/>
      <c r="D30" s="51">
        <f>SUM(J:J)</f>
        <v>0</v>
      </c>
      <c r="E30" s="51"/>
      <c r="F30" s="50">
        <f>+TRUNC(H30,4)</f>
        <v>0</v>
      </c>
      <c r="G30" s="50"/>
      <c r="H30" s="50">
        <f>IFERROR(D30/B30,0)</f>
        <v>0</v>
      </c>
      <c r="I30" s="50"/>
    </row>
  </sheetData>
  <mergeCells count="14">
    <mergeCell ref="A26:G26"/>
    <mergeCell ref="B1:G1"/>
    <mergeCell ref="A3:G3"/>
    <mergeCell ref="A8:G8"/>
    <mergeCell ref="A16:G16"/>
    <mergeCell ref="A23:G23"/>
    <mergeCell ref="H30:I30"/>
    <mergeCell ref="A28:G28"/>
    <mergeCell ref="B29:C29"/>
    <mergeCell ref="D29:E29"/>
    <mergeCell ref="F29:G29"/>
    <mergeCell ref="B30:C30"/>
    <mergeCell ref="D30:E30"/>
    <mergeCell ref="F30:G30"/>
  </mergeCells>
  <dataValidations count="1">
    <dataValidation type="list" allowBlank="1" showInputMessage="1" showErrorMessage="1" error="Enter an &quot;X&quot; to assign this rating_x000a__x000a_Or Leave blank" sqref="B4:G7 B9:G15 B17:G22 B24:G25 B27 F27:G27" xr:uid="{DFC6D59B-B270-42E8-857B-C0D9B3581AC6}">
      <formula1>"X"</formula1>
    </dataValidation>
  </dataValidations>
  <pageMargins left="0.7" right="0.7" top="0.75" bottom="0.75" header="0.3" footer="0.3"/>
  <pageSetup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FD962-3513-48EF-93A8-D0A368AB619F}">
  <sheetPr>
    <pageSetUpPr fitToPage="1"/>
  </sheetPr>
  <dimension ref="A1:G23"/>
  <sheetViews>
    <sheetView tabSelected="1" topLeftCell="A7" zoomScaleNormal="100" workbookViewId="0">
      <selection activeCell="A18" sqref="A18"/>
    </sheetView>
  </sheetViews>
  <sheetFormatPr defaultColWidth="8.85546875" defaultRowHeight="15" x14ac:dyDescent="0.25"/>
  <cols>
    <col min="1" max="1" width="55.7109375" style="4" customWidth="1"/>
    <col min="2" max="4" width="16.7109375" style="21" customWidth="1"/>
    <col min="5" max="5" width="26.85546875" style="2" hidden="1" customWidth="1"/>
    <col min="6" max="7" width="8.85546875" style="2" hidden="1" customWidth="1"/>
    <col min="8" max="16384" width="8.85546875" style="2"/>
  </cols>
  <sheetData>
    <row r="1" spans="1:7" x14ac:dyDescent="0.25">
      <c r="A1" s="1" t="s">
        <v>24</v>
      </c>
      <c r="B1" s="52" t="s">
        <v>10</v>
      </c>
      <c r="C1" s="53"/>
      <c r="D1" s="53"/>
    </row>
    <row r="2" spans="1:7" ht="83.25" customHeight="1" x14ac:dyDescent="0.25">
      <c r="A2" s="1" t="s">
        <v>25</v>
      </c>
      <c r="B2" s="11" t="s">
        <v>72</v>
      </c>
      <c r="C2" s="11" t="s">
        <v>15</v>
      </c>
      <c r="D2" s="11" t="s">
        <v>14</v>
      </c>
      <c r="F2" s="19" t="s">
        <v>23</v>
      </c>
      <c r="G2" s="19" t="s">
        <v>22</v>
      </c>
    </row>
    <row r="3" spans="1:7" x14ac:dyDescent="0.25">
      <c r="A3" s="54" t="s">
        <v>120</v>
      </c>
      <c r="B3" s="69"/>
      <c r="C3" s="69"/>
      <c r="D3" s="69"/>
    </row>
    <row r="4" spans="1:7" ht="30" x14ac:dyDescent="0.25">
      <c r="A4" s="10" t="s">
        <v>224</v>
      </c>
      <c r="B4" s="20"/>
      <c r="C4" s="12"/>
      <c r="D4" s="12"/>
      <c r="E4" s="21" t="str">
        <f>IF((IF(UPPER(B4)="X",1,0)+IF(UPPER(C4)="X",1,0)+IF(UPPER(D4)="X",1,0))&gt;1,"Error : More than one rating entered!","")</f>
        <v/>
      </c>
      <c r="F4" s="21">
        <f>IF(B4&lt;&gt;"X",1,0)</f>
        <v>1</v>
      </c>
      <c r="G4" s="21">
        <f>IF(E4="",IF(UPPER(D4)="X",1,0),0)</f>
        <v>0</v>
      </c>
    </row>
    <row r="5" spans="1:7" x14ac:dyDescent="0.25">
      <c r="A5" s="10" t="s">
        <v>123</v>
      </c>
      <c r="B5" s="20"/>
      <c r="C5" s="12"/>
      <c r="D5" s="12"/>
      <c r="E5" s="21" t="str">
        <f>IF((IF(UPPER(B5)="X",1,0)+IF(UPPER(C5)="X",1,0)+IF(UPPER(D5)="X",1,0))&gt;1,"Error : More than one rating entered!","")</f>
        <v/>
      </c>
      <c r="F5" s="21">
        <f>IF(B5&lt;&gt;"X",1,0)</f>
        <v>1</v>
      </c>
      <c r="G5" s="21">
        <f>IF(E5="",IF(UPPER(D5)="X",1,0),0)</f>
        <v>0</v>
      </c>
    </row>
    <row r="6" spans="1:7" ht="50.25" customHeight="1" x14ac:dyDescent="0.25">
      <c r="A6" s="10" t="s">
        <v>225</v>
      </c>
      <c r="B6" s="20"/>
      <c r="C6" s="12"/>
      <c r="D6" s="12"/>
      <c r="E6" s="21" t="str">
        <f>IF((IF(UPPER(B6)="X",1,0)+IF(UPPER(C6)="X",1,0)+IF(UPPER(D6)="X",1,0))&gt;1,"Error : More than one rating entered!","")</f>
        <v/>
      </c>
      <c r="F6" s="21">
        <f>IF(B6&lt;&gt;"X",1,0)</f>
        <v>1</v>
      </c>
      <c r="G6" s="21">
        <f>IF(E6="",IF(UPPER(D6)="X",1,0),0)</f>
        <v>0</v>
      </c>
    </row>
    <row r="7" spans="1:7" ht="45" x14ac:dyDescent="0.25">
      <c r="A7" s="10" t="s">
        <v>226</v>
      </c>
      <c r="B7" s="20"/>
      <c r="C7" s="12"/>
      <c r="D7" s="12"/>
      <c r="E7" s="21" t="str">
        <f>IF((IF(UPPER(B7)="X",1,0)+IF(UPPER(C7)="X",1,0)+IF(UPPER(D7)="X",1,0))&gt;1,"Error : More than one rating entered!","")</f>
        <v/>
      </c>
      <c r="F7" s="21">
        <f>IF(B7&lt;&gt;"X",1,0)</f>
        <v>1</v>
      </c>
      <c r="G7" s="21">
        <f>IF(E7="",IF(UPPER(D7)="X",1,0),0)</f>
        <v>0</v>
      </c>
    </row>
    <row r="8" spans="1:7" x14ac:dyDescent="0.25">
      <c r="A8" s="64" t="s">
        <v>121</v>
      </c>
      <c r="B8" s="69"/>
      <c r="C8" s="69"/>
      <c r="D8" s="69"/>
      <c r="E8" s="21"/>
      <c r="F8" s="21"/>
      <c r="G8" s="21"/>
    </row>
    <row r="9" spans="1:7" ht="30" customHeight="1" x14ac:dyDescent="0.25">
      <c r="A9" s="10" t="s">
        <v>124</v>
      </c>
      <c r="B9" s="20"/>
      <c r="C9" s="12"/>
      <c r="D9" s="12"/>
      <c r="E9" s="21" t="str">
        <f t="shared" ref="E9:E14" si="0">IF((IF(UPPER(B9)="X",1,0)+IF(UPPER(C9)="X",1,0)+IF(UPPER(D9)="X",1,0))&gt;1,"Error : More than one rating entered!","")</f>
        <v/>
      </c>
      <c r="F9" s="21">
        <f t="shared" ref="F9:F14" si="1">IF(B9&lt;&gt;"X",1,0)</f>
        <v>1</v>
      </c>
      <c r="G9" s="21">
        <f t="shared" ref="G9:G14" si="2">IF(E9="",IF(UPPER(D9)="X",1,0),0)</f>
        <v>0</v>
      </c>
    </row>
    <row r="10" spans="1:7" ht="30" x14ac:dyDescent="0.25">
      <c r="A10" s="10" t="s">
        <v>227</v>
      </c>
      <c r="B10" s="20"/>
      <c r="C10" s="12"/>
      <c r="D10" s="12"/>
      <c r="E10" s="21" t="str">
        <f t="shared" si="0"/>
        <v/>
      </c>
      <c r="F10" s="21">
        <f t="shared" si="1"/>
        <v>1</v>
      </c>
      <c r="G10" s="21">
        <f t="shared" si="2"/>
        <v>0</v>
      </c>
    </row>
    <row r="11" spans="1:7" ht="30" x14ac:dyDescent="0.25">
      <c r="A11" s="10" t="s">
        <v>228</v>
      </c>
      <c r="B11" s="20"/>
      <c r="C11" s="12"/>
      <c r="D11" s="12"/>
      <c r="E11" s="21" t="str">
        <f t="shared" si="0"/>
        <v/>
      </c>
      <c r="F11" s="21">
        <f t="shared" si="1"/>
        <v>1</v>
      </c>
      <c r="G11" s="21">
        <f t="shared" si="2"/>
        <v>0</v>
      </c>
    </row>
    <row r="12" spans="1:7" x14ac:dyDescent="0.25">
      <c r="A12" s="10" t="s">
        <v>229</v>
      </c>
      <c r="B12" s="20"/>
      <c r="C12" s="12"/>
      <c r="D12" s="12"/>
      <c r="E12" s="21" t="str">
        <f t="shared" si="0"/>
        <v/>
      </c>
      <c r="F12" s="21">
        <f t="shared" si="1"/>
        <v>1</v>
      </c>
      <c r="G12" s="21">
        <f t="shared" si="2"/>
        <v>0</v>
      </c>
    </row>
    <row r="13" spans="1:7" x14ac:dyDescent="0.25">
      <c r="A13" s="10" t="s">
        <v>230</v>
      </c>
      <c r="B13" s="20"/>
      <c r="C13" s="12"/>
      <c r="D13" s="12"/>
      <c r="E13" s="21" t="str">
        <f t="shared" si="0"/>
        <v/>
      </c>
      <c r="F13" s="21">
        <f t="shared" si="1"/>
        <v>1</v>
      </c>
      <c r="G13" s="21">
        <f t="shared" si="2"/>
        <v>0</v>
      </c>
    </row>
    <row r="14" spans="1:7" x14ac:dyDescent="0.25">
      <c r="A14" s="10" t="s">
        <v>231</v>
      </c>
      <c r="B14" s="20"/>
      <c r="C14" s="12"/>
      <c r="D14" s="12"/>
      <c r="E14" s="21" t="str">
        <f t="shared" si="0"/>
        <v/>
      </c>
      <c r="F14" s="21">
        <f t="shared" si="1"/>
        <v>1</v>
      </c>
      <c r="G14" s="21">
        <f t="shared" si="2"/>
        <v>0</v>
      </c>
    </row>
    <row r="15" spans="1:7" x14ac:dyDescent="0.25">
      <c r="A15" s="64" t="s">
        <v>122</v>
      </c>
      <c r="B15" s="69"/>
      <c r="C15" s="69"/>
      <c r="D15" s="69"/>
      <c r="E15" s="21"/>
      <c r="F15" s="21"/>
      <c r="G15" s="21"/>
    </row>
    <row r="16" spans="1:7" ht="45" x14ac:dyDescent="0.25">
      <c r="A16" s="10" t="s">
        <v>232</v>
      </c>
      <c r="B16" s="20"/>
      <c r="C16" s="12"/>
      <c r="D16" s="12"/>
      <c r="E16" s="21" t="str">
        <f>IF((IF(UPPER(B16)="X",1,0)+IF(UPPER(C16)="X",1,0)+IF(UPPER(D16)="X",1,0))&gt;1,"Error : More than one rating entered!","")</f>
        <v/>
      </c>
      <c r="F16" s="21">
        <f>IF(B16&lt;&gt;"X",1,0)</f>
        <v>1</v>
      </c>
      <c r="G16" s="21">
        <f>IF(E16="",IF(UPPER(D16)="X",1,0),0)</f>
        <v>0</v>
      </c>
    </row>
    <row r="17" spans="1:7" ht="30" x14ac:dyDescent="0.25">
      <c r="A17" s="10" t="s">
        <v>125</v>
      </c>
      <c r="B17" s="20"/>
      <c r="C17" s="12"/>
      <c r="D17" s="12"/>
      <c r="E17" s="21" t="str">
        <f>IF((IF(UPPER(B17)="X",1,0)+IF(UPPER(C17)="X",1,0)+IF(UPPER(D17)="X",1,0))&gt;1,"Error : More than one rating entered!","")</f>
        <v/>
      </c>
      <c r="F17" s="21">
        <f>IF(B17&lt;&gt;"X",1,0)</f>
        <v>1</v>
      </c>
      <c r="G17" s="21">
        <f>IF(E17="",IF(UPPER(D17)="X",1,0),0)</f>
        <v>0</v>
      </c>
    </row>
    <row r="18" spans="1:7" ht="45" x14ac:dyDescent="0.25">
      <c r="A18" s="10" t="s">
        <v>129</v>
      </c>
      <c r="B18" s="20"/>
      <c r="C18" s="12"/>
      <c r="D18" s="12"/>
      <c r="E18" s="21" t="str">
        <f>IF((IF(UPPER(B18)="X",1,0)+IF(UPPER(C18)="X",1,0)+IF(UPPER(D18)="X",1,0))&gt;1,"Error : More than one rating entered!","")</f>
        <v/>
      </c>
      <c r="F18" s="21">
        <f>IF(B18&lt;&gt;"X",1,0)</f>
        <v>1</v>
      </c>
      <c r="G18" s="21">
        <f>IF(E18="",IF(UPPER(D18)="X",1,0),0)</f>
        <v>0</v>
      </c>
    </row>
    <row r="19" spans="1:7" ht="15" customHeight="1" x14ac:dyDescent="0.25">
      <c r="A19" s="64" t="s">
        <v>221</v>
      </c>
      <c r="B19" s="69"/>
      <c r="C19" s="69"/>
      <c r="D19" s="69"/>
      <c r="E19" s="21"/>
      <c r="F19" s="21"/>
      <c r="G19" s="21"/>
    </row>
    <row r="20" spans="1:7" x14ac:dyDescent="0.25">
      <c r="A20" s="22" t="s">
        <v>213</v>
      </c>
      <c r="B20" s="12"/>
      <c r="C20" s="12" t="s">
        <v>148</v>
      </c>
      <c r="D20" s="12"/>
      <c r="E20" s="21" t="str">
        <f>IF((IF(UPPER(B20)="X",1,0)+IF(UPPER(D20)="X",1,0))&gt;1,"Error : More than one rating entered!","")</f>
        <v/>
      </c>
      <c r="F20" s="21">
        <f>IF(B20&lt;&gt;"X",1,0)</f>
        <v>1</v>
      </c>
      <c r="G20" s="21">
        <f>IF(E20="",IF(UPPER(D20)="X",1,0),0)</f>
        <v>0</v>
      </c>
    </row>
    <row r="21" spans="1:7" ht="30" customHeight="1" x14ac:dyDescent="0.25">
      <c r="A21" s="68"/>
      <c r="B21" s="68"/>
      <c r="C21" s="68"/>
      <c r="D21" s="68"/>
      <c r="E21" s="21"/>
      <c r="F21" s="21"/>
      <c r="G21" s="21"/>
    </row>
    <row r="22" spans="1:7" ht="15" customHeight="1" x14ac:dyDescent="0.25">
      <c r="A22" s="13" t="s">
        <v>7</v>
      </c>
      <c r="B22" s="23" t="s">
        <v>1</v>
      </c>
      <c r="C22" s="23" t="s">
        <v>2</v>
      </c>
      <c r="D22" s="14" t="s">
        <v>3</v>
      </c>
      <c r="E22" s="21"/>
      <c r="F22" s="21"/>
      <c r="G22" s="21"/>
    </row>
    <row r="23" spans="1:7" x14ac:dyDescent="0.25">
      <c r="A23" s="1" t="s">
        <v>16</v>
      </c>
      <c r="B23" s="24">
        <f>SUM(F:F)</f>
        <v>14</v>
      </c>
      <c r="C23" s="24">
        <f>SUM(G:G)</f>
        <v>0</v>
      </c>
      <c r="D23" s="25">
        <f>+TRUNC(E23,4)</f>
        <v>0</v>
      </c>
      <c r="E23" s="42">
        <f>IFERROR(C23/B23,0)</f>
        <v>0</v>
      </c>
      <c r="F23" s="21"/>
      <c r="G23" s="21"/>
    </row>
  </sheetData>
  <mergeCells count="6">
    <mergeCell ref="B1:D1"/>
    <mergeCell ref="A21:D21"/>
    <mergeCell ref="A3:D3"/>
    <mergeCell ref="A8:D8"/>
    <mergeCell ref="A15:D15"/>
    <mergeCell ref="A19:D19"/>
  </mergeCells>
  <dataValidations count="1">
    <dataValidation type="list" allowBlank="1" showInputMessage="1" showErrorMessage="1" error="Enter an &quot;X&quot; to assign this rating_x000a__x000a_Or Leave blank" sqref="B16:D18 B4:D7 B9:D14 B20 D20" xr:uid="{D19C9E4C-A671-4037-BFFA-C42DA3B18632}">
      <formula1>"X"</formula1>
    </dataValidation>
  </dataValidations>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Page 1 grid</vt:lpstr>
      <vt:lpstr>Community Vitality</vt:lpstr>
      <vt:lpstr>Flowers</vt:lpstr>
      <vt:lpstr>Landscaped Areas</vt:lpstr>
      <vt:lpstr>Urban Forestry</vt:lpstr>
      <vt:lpstr>Environmental Efforts</vt:lpstr>
      <vt:lpstr>Celebrating Heritage</vt:lpstr>
      <vt:lpstr>Overall Impression</vt:lpstr>
      <vt:lpstr>Evaluation Tour Prep</vt:lpstr>
      <vt:lpstr>'Environmental Efforts'!_Hlk1233720</vt:lpstr>
      <vt:lpstr>'Celebrating Heritage'!Print_Area</vt:lpstr>
      <vt:lpstr>'Community Vitality'!Print_Area</vt:lpstr>
      <vt:lpstr>'Environmental Efforts'!Print_Area</vt:lpstr>
      <vt:lpstr>'Evaluation Tour Prep'!Print_Area</vt:lpstr>
      <vt:lpstr>Flowers!Print_Area</vt:lpstr>
      <vt:lpstr>'Landscaped Areas'!Print_Area</vt:lpstr>
      <vt:lpstr>'Overall Impression'!Print_Area</vt:lpstr>
      <vt:lpstr>'Urban Forestry'!Print_Area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Kunkle</dc:creator>
  <cp:lastModifiedBy>Laura Kunkle</cp:lastModifiedBy>
  <cp:lastPrinted>2020-01-31T15:43:29Z</cp:lastPrinted>
  <dcterms:created xsi:type="dcterms:W3CDTF">2018-01-13T22:05:54Z</dcterms:created>
  <dcterms:modified xsi:type="dcterms:W3CDTF">2022-03-11T13:52:24Z</dcterms:modified>
</cp:coreProperties>
</file>