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66925"/>
  <mc:AlternateContent xmlns:mc="http://schemas.openxmlformats.org/markup-compatibility/2006">
    <mc:Choice Requires="x15">
      <x15ac:absPath xmlns:x15ac="http://schemas.microsoft.com/office/spreadsheetml/2010/11/ac" url="https://d.docs.live.net/4bc583b8d0ccb1ed/America in Bloom/Levels/Level 3/City Contest Documents/2024 Contest and Judge Forms/Evaluation Report Files for Advisors/"/>
    </mc:Choice>
  </mc:AlternateContent>
  <xr:revisionPtr revIDLastSave="60" documentId="8_{3DE2B986-72B0-4921-914D-D0637415D7DC}" xr6:coauthVersionLast="47" xr6:coauthVersionMax="47" xr10:uidLastSave="{000BD94B-2983-4B6A-883A-D81974A80737}"/>
  <bookViews>
    <workbookView xWindow="-108" yWindow="-108" windowWidth="23256" windowHeight="12456" tabRatio="911" firstSheet="1" activeTab="8" xr2:uid="{00000000-000D-0000-FFFF-FFFF00000000}"/>
  </bookViews>
  <sheets>
    <sheet name="Page 1 grid" sheetId="1" r:id="rId1"/>
    <sheet name="Community Vitality" sheetId="10" r:id="rId2"/>
    <sheet name="Floral Impact" sheetId="11" r:id="rId3"/>
    <sheet name="Landscaped Areas" sheetId="12" r:id="rId4"/>
    <sheet name="Urban Forestry" sheetId="13" r:id="rId5"/>
    <sheet name="Environmental Initiatives" sheetId="14" r:id="rId6"/>
    <sheet name="Celebrating Heritage" sheetId="15" r:id="rId7"/>
    <sheet name="Overall Impression" sheetId="16" r:id="rId8"/>
    <sheet name="Evaluation Tour Prep" sheetId="17" r:id="rId9"/>
  </sheets>
  <definedNames>
    <definedName name="_Hlk111459551" localSheetId="1">'Community Vitality'!#REF!</definedName>
    <definedName name="_Hlk111459608" localSheetId="1">'Community Vitality'!#REF!</definedName>
    <definedName name="_Hlk1233720" localSheetId="5">'Environmental Initiatives'!#REF!</definedName>
    <definedName name="_Hlk1233729" localSheetId="5">'Environmental Initiatives'!#REF!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 l="1"/>
  <c r="F3" i="17" l="1"/>
  <c r="F4" i="17"/>
  <c r="F5" i="17"/>
  <c r="F6" i="17"/>
  <c r="F7" i="17"/>
  <c r="F8" i="17"/>
  <c r="F9" i="17"/>
  <c r="F10" i="17"/>
  <c r="F11" i="17"/>
  <c r="F12" i="17"/>
  <c r="F13" i="17"/>
  <c r="F14" i="17"/>
  <c r="F2" i="17"/>
  <c r="E3" i="17"/>
  <c r="E4" i="17"/>
  <c r="E5" i="17"/>
  <c r="E6" i="17"/>
  <c r="E7" i="17"/>
  <c r="E8" i="17"/>
  <c r="E9" i="17"/>
  <c r="E10" i="17"/>
  <c r="E11" i="17"/>
  <c r="E12" i="17"/>
  <c r="E13" i="17"/>
  <c r="E14" i="17"/>
  <c r="E2" i="17"/>
  <c r="H3" i="16"/>
  <c r="H4" i="16"/>
  <c r="H5" i="16"/>
  <c r="H6" i="16"/>
  <c r="H7" i="16"/>
  <c r="H8" i="16"/>
  <c r="H9" i="16"/>
  <c r="H10" i="16"/>
  <c r="H11" i="16"/>
  <c r="H12" i="16"/>
  <c r="H13" i="16"/>
  <c r="H14" i="16"/>
  <c r="H15" i="16"/>
  <c r="H2" i="16"/>
  <c r="G3" i="16"/>
  <c r="G4" i="16"/>
  <c r="G5" i="16"/>
  <c r="G6" i="16"/>
  <c r="G7" i="16"/>
  <c r="G8" i="16"/>
  <c r="G9" i="16"/>
  <c r="G10" i="16"/>
  <c r="G11" i="16"/>
  <c r="G12" i="16"/>
  <c r="G13" i="16"/>
  <c r="G14" i="16"/>
  <c r="G15" i="16"/>
  <c r="G2" i="16"/>
  <c r="H3" i="15"/>
  <c r="H4" i="15"/>
  <c r="H5" i="15"/>
  <c r="H6" i="15"/>
  <c r="H7" i="15"/>
  <c r="H8" i="15"/>
  <c r="H9" i="15"/>
  <c r="H10" i="15"/>
  <c r="H11" i="15"/>
  <c r="H12" i="15"/>
  <c r="H13" i="15"/>
  <c r="H14" i="15"/>
  <c r="H15" i="15"/>
  <c r="H16" i="15"/>
  <c r="H2" i="15"/>
  <c r="G3" i="15"/>
  <c r="G4" i="15"/>
  <c r="G5" i="15"/>
  <c r="G6" i="15"/>
  <c r="G7" i="15"/>
  <c r="G8" i="15"/>
  <c r="G9" i="15"/>
  <c r="G10" i="15"/>
  <c r="G11" i="15"/>
  <c r="G12" i="15"/>
  <c r="G13" i="15"/>
  <c r="G14" i="15"/>
  <c r="G15" i="15"/>
  <c r="G16" i="15"/>
  <c r="G2" i="15"/>
  <c r="H3" i="14"/>
  <c r="H4" i="14"/>
  <c r="H5" i="14"/>
  <c r="H6" i="14"/>
  <c r="H7" i="14"/>
  <c r="H8" i="14"/>
  <c r="H9" i="14"/>
  <c r="H10" i="14"/>
  <c r="H11" i="14"/>
  <c r="H12" i="14"/>
  <c r="H13" i="14"/>
  <c r="H14" i="14"/>
  <c r="H15" i="14"/>
  <c r="H16" i="14"/>
  <c r="H17" i="14"/>
  <c r="H18" i="14"/>
  <c r="H19" i="14"/>
  <c r="H20" i="14"/>
  <c r="H21" i="14"/>
  <c r="H2" i="14"/>
  <c r="G3" i="14"/>
  <c r="G4" i="14"/>
  <c r="G5" i="14"/>
  <c r="G6" i="14"/>
  <c r="G7" i="14"/>
  <c r="G8" i="14"/>
  <c r="G9" i="14"/>
  <c r="G10" i="14"/>
  <c r="G11" i="14"/>
  <c r="G12" i="14"/>
  <c r="G13" i="14"/>
  <c r="G14" i="14"/>
  <c r="G15" i="14"/>
  <c r="G16" i="14"/>
  <c r="G17" i="14"/>
  <c r="G18" i="14"/>
  <c r="G19" i="14"/>
  <c r="G20" i="14"/>
  <c r="G21" i="14"/>
  <c r="G2" i="14"/>
  <c r="H3" i="13"/>
  <c r="H4" i="13"/>
  <c r="H5" i="13"/>
  <c r="H6" i="13"/>
  <c r="H7" i="13"/>
  <c r="H8" i="13"/>
  <c r="H9" i="13"/>
  <c r="H10" i="13"/>
  <c r="H11" i="13"/>
  <c r="H12" i="13"/>
  <c r="H13" i="13"/>
  <c r="H14" i="13"/>
  <c r="H2" i="13"/>
  <c r="G3" i="13"/>
  <c r="G4" i="13"/>
  <c r="G5" i="13"/>
  <c r="G6" i="13"/>
  <c r="G7" i="13"/>
  <c r="G8" i="13"/>
  <c r="G9" i="13"/>
  <c r="G10" i="13"/>
  <c r="G11" i="13"/>
  <c r="G12" i="13"/>
  <c r="G13" i="13"/>
  <c r="G14" i="13"/>
  <c r="G2" i="13"/>
  <c r="H3" i="12"/>
  <c r="H4" i="12"/>
  <c r="H5" i="12"/>
  <c r="H6" i="12"/>
  <c r="H7" i="12"/>
  <c r="H8" i="12"/>
  <c r="H9" i="12"/>
  <c r="H10" i="12"/>
  <c r="H11" i="12"/>
  <c r="H12" i="12"/>
  <c r="H13" i="12"/>
  <c r="H2" i="12"/>
  <c r="H14" i="12" s="1"/>
  <c r="G3" i="12"/>
  <c r="G4" i="12"/>
  <c r="G5" i="12"/>
  <c r="G6" i="12"/>
  <c r="G7" i="12"/>
  <c r="G8" i="12"/>
  <c r="G9" i="12"/>
  <c r="G10" i="12"/>
  <c r="G11" i="12"/>
  <c r="G12" i="12"/>
  <c r="G13" i="12"/>
  <c r="G2" i="12"/>
  <c r="H3" i="11"/>
  <c r="H4" i="11"/>
  <c r="H5" i="11"/>
  <c r="H6" i="11"/>
  <c r="H7" i="11"/>
  <c r="H8" i="11"/>
  <c r="H9" i="11"/>
  <c r="H10" i="11"/>
  <c r="H11" i="11"/>
  <c r="H12" i="11"/>
  <c r="H13" i="11"/>
  <c r="H2" i="11"/>
  <c r="G3" i="11"/>
  <c r="G4" i="11"/>
  <c r="G5" i="11"/>
  <c r="G6" i="11"/>
  <c r="G7" i="11"/>
  <c r="G8" i="11"/>
  <c r="G9" i="11"/>
  <c r="G10" i="11"/>
  <c r="G11" i="11"/>
  <c r="G12" i="11"/>
  <c r="G13" i="11"/>
  <c r="G2" i="11"/>
  <c r="H3" i="10"/>
  <c r="H4" i="10"/>
  <c r="H5" i="10"/>
  <c r="H6" i="10"/>
  <c r="H7" i="10"/>
  <c r="H8" i="10"/>
  <c r="H9" i="10"/>
  <c r="H10" i="10"/>
  <c r="H11" i="10"/>
  <c r="H12" i="10"/>
  <c r="H13" i="10"/>
  <c r="H14" i="10"/>
  <c r="H15" i="10"/>
  <c r="H16" i="10"/>
  <c r="H17" i="10"/>
  <c r="H2" i="10"/>
  <c r="H18" i="10" l="1"/>
  <c r="G3" i="10"/>
  <c r="G4" i="10"/>
  <c r="G5" i="10"/>
  <c r="G6" i="10"/>
  <c r="G7" i="10"/>
  <c r="G8" i="10"/>
  <c r="G9" i="10"/>
  <c r="G10" i="10"/>
  <c r="G11" i="10"/>
  <c r="G12" i="10"/>
  <c r="G13" i="10"/>
  <c r="G14" i="10"/>
  <c r="G15" i="10"/>
  <c r="G16" i="10"/>
  <c r="G17" i="10"/>
  <c r="G2" i="10"/>
  <c r="F15" i="17"/>
  <c r="B16" i="17" s="1"/>
  <c r="B9" i="1" s="1"/>
  <c r="G3" i="17"/>
  <c r="G4" i="17"/>
  <c r="G5" i="17"/>
  <c r="G6" i="17"/>
  <c r="G7" i="17"/>
  <c r="G8" i="17"/>
  <c r="G9" i="17"/>
  <c r="G10" i="17"/>
  <c r="G11" i="17"/>
  <c r="G12" i="17"/>
  <c r="G13" i="17"/>
  <c r="G14" i="17"/>
  <c r="G2" i="17"/>
  <c r="H16" i="16"/>
  <c r="B17" i="16" s="1"/>
  <c r="B8" i="1" s="1"/>
  <c r="I15" i="16"/>
  <c r="I14" i="16"/>
  <c r="I13" i="16"/>
  <c r="I12" i="16"/>
  <c r="I11" i="16"/>
  <c r="I10" i="16"/>
  <c r="I9" i="16"/>
  <c r="I8" i="16"/>
  <c r="I7" i="16"/>
  <c r="I6" i="16"/>
  <c r="I5" i="16"/>
  <c r="I4" i="16"/>
  <c r="I3" i="16"/>
  <c r="I2" i="16"/>
  <c r="H17" i="15"/>
  <c r="B18" i="15" s="1"/>
  <c r="B7" i="1" s="1"/>
  <c r="I16" i="15"/>
  <c r="I15" i="15"/>
  <c r="I14" i="15"/>
  <c r="I13" i="15"/>
  <c r="I12" i="15"/>
  <c r="I11" i="15"/>
  <c r="I10" i="15"/>
  <c r="I9" i="15"/>
  <c r="I8" i="15"/>
  <c r="I7" i="15"/>
  <c r="I6" i="15"/>
  <c r="I5" i="15"/>
  <c r="I4" i="15"/>
  <c r="I3" i="15"/>
  <c r="I2" i="15"/>
  <c r="H22" i="14"/>
  <c r="B23" i="14" s="1"/>
  <c r="B6" i="1" s="1"/>
  <c r="I21" i="14"/>
  <c r="I20" i="14"/>
  <c r="I19" i="14"/>
  <c r="I18" i="14"/>
  <c r="I17" i="14"/>
  <c r="I16" i="14"/>
  <c r="I15" i="14"/>
  <c r="I14" i="14"/>
  <c r="I13" i="14"/>
  <c r="I12" i="14"/>
  <c r="I11" i="14"/>
  <c r="I10" i="14"/>
  <c r="I9" i="14"/>
  <c r="I8" i="14"/>
  <c r="I7" i="14"/>
  <c r="I6" i="14"/>
  <c r="I5" i="14"/>
  <c r="I4" i="14"/>
  <c r="I3" i="14"/>
  <c r="I2" i="14"/>
  <c r="H15" i="13"/>
  <c r="B16" i="13" s="1"/>
  <c r="B5" i="1" s="1"/>
  <c r="I14" i="13"/>
  <c r="I13" i="13"/>
  <c r="I12" i="13"/>
  <c r="I11" i="13"/>
  <c r="I10" i="13"/>
  <c r="I9" i="13"/>
  <c r="I8" i="13"/>
  <c r="I7" i="13"/>
  <c r="I6" i="13"/>
  <c r="I5" i="13"/>
  <c r="I4" i="13"/>
  <c r="I3" i="13"/>
  <c r="I2" i="13"/>
  <c r="B15" i="12"/>
  <c r="B4" i="1" s="1"/>
  <c r="I13" i="12"/>
  <c r="I12" i="12"/>
  <c r="I11" i="12"/>
  <c r="I10" i="12"/>
  <c r="I9" i="12"/>
  <c r="I8" i="12"/>
  <c r="I7" i="12"/>
  <c r="I6" i="12"/>
  <c r="I5" i="12"/>
  <c r="I4" i="12"/>
  <c r="I3" i="12"/>
  <c r="I2" i="12"/>
  <c r="H14" i="11"/>
  <c r="B15" i="11" s="1"/>
  <c r="B3" i="1" s="1"/>
  <c r="I3" i="11"/>
  <c r="I4" i="11"/>
  <c r="I5" i="11"/>
  <c r="I6" i="11"/>
  <c r="I7" i="11"/>
  <c r="I8" i="11"/>
  <c r="I9" i="11"/>
  <c r="I10" i="11"/>
  <c r="I11" i="11"/>
  <c r="I12" i="11"/>
  <c r="I13" i="11"/>
  <c r="I2" i="11"/>
  <c r="I3" i="10"/>
  <c r="I4" i="10"/>
  <c r="I5" i="10"/>
  <c r="I6" i="10"/>
  <c r="I7" i="10"/>
  <c r="I8" i="10"/>
  <c r="I9" i="10"/>
  <c r="I10" i="10"/>
  <c r="I11" i="10"/>
  <c r="I12" i="10"/>
  <c r="I13" i="10"/>
  <c r="I14" i="10"/>
  <c r="I15" i="10"/>
  <c r="I16" i="10"/>
  <c r="I17" i="10"/>
  <c r="C13" i="1" s="1"/>
  <c r="I2" i="10"/>
  <c r="I22" i="14" l="1"/>
  <c r="I14" i="12"/>
  <c r="G15" i="17"/>
  <c r="F16" i="17" s="1"/>
  <c r="D16" i="17" s="1"/>
  <c r="D9" i="1" s="1"/>
  <c r="I17" i="15"/>
  <c r="D18" i="15" s="1"/>
  <c r="C7" i="1" s="1"/>
  <c r="I14" i="11"/>
  <c r="D15" i="11" s="1"/>
  <c r="C3" i="1" s="1"/>
  <c r="I18" i="10"/>
  <c r="D19" i="10" s="1"/>
  <c r="C2" i="1" s="1"/>
  <c r="I15" i="13"/>
  <c r="D16" i="13" s="1"/>
  <c r="C5" i="1" s="1"/>
  <c r="I16" i="16"/>
  <c r="C16" i="17" l="1"/>
  <c r="C9" i="1" s="1"/>
  <c r="H16" i="13"/>
  <c r="F16" i="13" s="1"/>
  <c r="H15" i="12"/>
  <c r="F15" i="12" s="1"/>
  <c r="D4" i="1" s="1"/>
  <c r="D15" i="12"/>
  <c r="C4" i="1" s="1"/>
  <c r="H15" i="11"/>
  <c r="F15" i="11" s="1"/>
  <c r="D3" i="1" s="1"/>
  <c r="D17" i="16"/>
  <c r="C8" i="1" s="1"/>
  <c r="H17" i="16"/>
  <c r="F17" i="16" s="1"/>
  <c r="D8" i="1" s="1"/>
  <c r="H23" i="14"/>
  <c r="F23" i="14" s="1"/>
  <c r="D6" i="1" s="1"/>
  <c r="D23" i="14"/>
  <c r="C6" i="1" s="1"/>
  <c r="C11" i="1" l="1"/>
  <c r="D5" i="1"/>
  <c r="H18" i="15"/>
  <c r="F18" i="15" s="1"/>
  <c r="D7" i="1" s="1"/>
  <c r="E13" i="1"/>
  <c r="D13" i="1" s="1"/>
  <c r="B19" i="10"/>
  <c r="B2" i="1" l="1"/>
  <c r="B11" i="1" s="1"/>
  <c r="E11" i="1" s="1"/>
  <c r="D11" i="1" s="1"/>
  <c r="B12" i="1" s="1"/>
  <c r="H19" i="10"/>
  <c r="F19" i="10" s="1"/>
  <c r="D2" i="1" s="1"/>
</calcChain>
</file>

<file path=xl/sharedStrings.xml><?xml version="1.0" encoding="utf-8"?>
<sst xmlns="http://schemas.openxmlformats.org/spreadsheetml/2006/main" count="232" uniqueCount="158">
  <si>
    <t>Possible Points</t>
  </si>
  <si>
    <t>Actual Points</t>
  </si>
  <si>
    <t xml:space="preserve">Star Rating  </t>
  </si>
  <si>
    <t xml:space="preserve">Community Involvement Total  </t>
  </si>
  <si>
    <t>12. A tour wrap-up session was conducted with a community representative.</t>
  </si>
  <si>
    <t>Evaluation Areas</t>
  </si>
  <si>
    <t>Community Vitality</t>
  </si>
  <si>
    <t>Floral Impact</t>
  </si>
  <si>
    <t>Landscaped Areas</t>
  </si>
  <si>
    <t>Urban Forestry</t>
  </si>
  <si>
    <t>Environmental Initiatives</t>
  </si>
  <si>
    <t>Celebrating Heritage</t>
  </si>
  <si>
    <t>Overall Impression</t>
  </si>
  <si>
    <t>1. Community contact was available for pre-visit meeting for introductions and discussion of preparations.</t>
  </si>
  <si>
    <t>2. Community Profile was provided to Advisors at least two weeks prior to the first official tour date.</t>
  </si>
  <si>
    <t>3. Community Profile includes contacts with emails and positions.</t>
  </si>
  <si>
    <t xml:space="preserve">5. Community Profile includes a map with tour boundaries and a daily itinerary. </t>
  </si>
  <si>
    <t>6. Evaluation Tour provided a representative cross-section of the community.</t>
  </si>
  <si>
    <t>7. Advisors met with elected/appointed municipal leaders and staff.</t>
  </si>
  <si>
    <t>8. Advisors met with the business and non-profit community.</t>
  </si>
  <si>
    <t>9. Advisors met with volunteers.</t>
  </si>
  <si>
    <t>10. Advisors met with the media.</t>
  </si>
  <si>
    <t>11. Advisors were asked to give a presentation.</t>
  </si>
  <si>
    <t>13. Enough time was allotted for Advisors to work on the Evaluation Report in a quiet place with adequate Wi-Fi.</t>
  </si>
  <si>
    <t>LANDSCAPED AREAS: Strategic design, use, installation, and maintenance of the managed landscape. This includes hardscape features, cultivated and native trees, shrubs, ornamental grasses, vines, succulents, edibles, evergreen topiaries, turf, groundcovers, and pollinator-friendly plant material.</t>
  </si>
  <si>
    <t>OVERALL IMPRESSION: Adequate and effective amenities are provided and in good condition. The community is welcoming, attractive, and leaves a positive impression.</t>
  </si>
  <si>
    <t>CELEBRATING HERITAGE: Recognition, designation, protection, commemoration, and celebration of historical, cultural, natural, agricultural, and industrial resources.</t>
  </si>
  <si>
    <t>URBAN FORESTRY: Strategic design, use, installation, and maintenance of trees on public and private lands.</t>
  </si>
  <si>
    <t>In Progress 
1-2</t>
  </si>
  <si>
    <t>Surpasses       
6-8</t>
  </si>
  <si>
    <t>In Place                  
3-5</t>
  </si>
  <si>
    <t>In Place                 
 3-5</t>
  </si>
  <si>
    <t>Met                 
1</t>
  </si>
  <si>
    <t>4. Community Profile from a returning community includes what is new and implemented from previous Advisors' recommendations (scored as Not Applicable for a new community).</t>
  </si>
  <si>
    <t>Totals:</t>
  </si>
  <si>
    <t>1. Community Vitality</t>
  </si>
  <si>
    <t>Percent</t>
  </si>
  <si>
    <t>2. Floral Impact</t>
  </si>
  <si>
    <t>3. Landscaped Areas</t>
  </si>
  <si>
    <t>4. Urban Forestry</t>
  </si>
  <si>
    <t>5. Environmental Initiatives</t>
  </si>
  <si>
    <t>6. Celebrating Heritage</t>
  </si>
  <si>
    <t>7. Overall Impression</t>
  </si>
  <si>
    <t>EVALUATION TOUR PREPARATION AND ACTIONS: Community's readiness prior to and the action during the Evaluation Tour including an Informative Community Profile, preparedness prior to Advisors’ arrival, and effective content during the Evaluation Tour.</t>
  </si>
  <si>
    <t>8. Evaluation Tour Preparation and Actions</t>
  </si>
  <si>
    <t>Total Points and Percent</t>
  </si>
  <si>
    <t>Evaluation Tour Preparation and Actions</t>
  </si>
  <si>
    <t>Max Points</t>
  </si>
  <si>
    <t>Points Achieved</t>
  </si>
  <si>
    <t>Not Applicable (N/A)</t>
  </si>
  <si>
    <t>Not Applicable 
(N/A)</t>
  </si>
  <si>
    <t>Not Started (N/S)
0</t>
  </si>
  <si>
    <t>Unmet (U/M)
0</t>
  </si>
  <si>
    <t xml:space="preserve">2. Communication of ordinances and policies pertaining to Community Vitality are easily accessible. Topics include, but are not limited to, culture, education, government, recreation, and technology. Examples of communication avenues include, but are not limited to, lectures, print, city website, city hall, library, and social media. </t>
  </si>
  <si>
    <t xml:space="preserve">3. Master plan exists for current and/or future public green space. Growth, enhancements, and/or protection of undeveloped areas is included. It is reviewed and routinely updated. </t>
  </si>
  <si>
    <t>5. Active and/or passive recreation opportunities are available and meet the needs of the community. Examples include, but are not limited to, water sports, golf, baseball, pickleball, skiing, soccer, hiking, nature trails, bird watching, picnic areas, and fishing. Year-round programs are available.</t>
  </si>
  <si>
    <t>6. Seating is available near walking, exercise, playground areas, and/or public transportation stops. The seating and area are clean and accessible.</t>
  </si>
  <si>
    <t>7. Shade is provided for participants and/or spectators at cultural and sporting events. Structures include, but are not limited to, shade sails, dugouts, pergolas, arbors, and trees. Structures are maintained and inspected for safety.</t>
  </si>
  <si>
    <t>8. Community gathering space is available. The space is accessible and used throughout the year for all ages and abilities. Examples include, but are not limited to, community center, senior center, YMCA, churches, libraries, and town hall.</t>
  </si>
  <si>
    <t xml:space="preserve">9. Age- and ability-appropriate play areas are accessible. Equipment is ADA-compliant and/or inspected by a Certified Playground Safety Inspector. </t>
  </si>
  <si>
    <t>10. Active outdoor community events are offered throughout the year. Examples include, but are not limited to, Bike-to-Work Day, Walk to School Day, and 5K events.</t>
  </si>
  <si>
    <t>11. Community celebrations and/or cultural performances meet the needs of the community. Examples include, but are not limited to, festivals, art, dance, theatre, music, and cinema.</t>
  </si>
  <si>
    <t>12. Secure food programs are available. Examples include, but are not limited to, hunger relief efforts, food pantries, garden plots, rooftop gardens, community gardens, farmers markets, and Community Supported Agriculture.</t>
  </si>
  <si>
    <t>13. Alternative transportation programs are available. Transportation is available in all areas of the community. Examples include, but are not limited to, bicycle/scooter rental, car/van pools, public transportation, and/or ride sharing to all areas of the city.</t>
  </si>
  <si>
    <t>14. Safety policies, programs, and/or services are in place. Examples include, but are not limited to, police, fire, emergency medical services, community health, crime prevention, homeland security, gang prevention, traffic, homelessness, civil and human rights. Information is easily accessible and communicated.</t>
  </si>
  <si>
    <t>15. Youth-focused programs are in place for multiple ages and/or abilities. Examples include, but are not limited to, sports, gardening, clubs, and lectures</t>
  </si>
  <si>
    <t>16. Non-municipal volunteer boards are active and/or comprised of representatives from business and residents. Examples include, but are not limited to, In Bloom committee, Rotary, Veterans, Chamber of Commerce, Scouting, HOAs, and faith-based organizations.</t>
  </si>
  <si>
    <t>1. Plant combinations are carefully selected for location and environmental conditions. The combinations create visual interest, provide dramatic effects, and appear coordinated. Routine maintenance is evident.</t>
  </si>
  <si>
    <t>2. In-ground flower displays are designed with mature plant heights, color, and texture in mind. Plants are healthy, robust, and floriferous. Routine maintenance is evident.</t>
  </si>
  <si>
    <t>3. Containers and/or hanging baskets are in use, scaled to their surroundings, and have suitable plants. Plantings are robust, floriferous, and provide a dramatic effect. Routine maintenance is evident.</t>
  </si>
  <si>
    <t xml:space="preserve">4. Floral displays are located throughout the community. Displays are well maintained and attractive. Examples include, but are not limited to, flowerbeds, raised beds, planters, hanging baskets, window boxes, carpet bedding, topiaries, and/or mosaics are located throughout the community. </t>
  </si>
  <si>
    <t xml:space="preserve">5. Regular pruning, dead-heading, weeding, removal, and/or replacement of dead plants is conducted on public properties. </t>
  </si>
  <si>
    <t xml:space="preserve">7. Efficient water-wise strategies are in use. Examples include, but are not limited to, drought-resistant plants, use of gray water, and timing of irrigation. Strategies are easily accessible and communicated. Examples of communication avenues include, but are not limited to, lectures, print, city website, city hall, library, and social media. </t>
  </si>
  <si>
    <t xml:space="preserve">8. Appropriate fertilization (chemical and/or non-chemical) procedures for municipal, parks, and/or school properties are implemented. The procedures produce effective results. Educational information about fertilization is communicated. Examples of communication avenues include, but are not limited to, lectures, print, city website, city hall, library, and social media. </t>
  </si>
  <si>
    <t>9. Training programs for proper floral displays care and maintenance are offered to seasonal staff and/or volunteers. Training is conducted by Master Gardeners, County Extension, local garden centers, state agencies, and/or contractors.</t>
  </si>
  <si>
    <t>11. Recognition programs are in place monthly, quarterly, and/or annually for attractive displays created by businesses and/or residents.</t>
  </si>
  <si>
    <t>1. Action plan developed and implemented for proper maintenance, pruning, removal, and/or replacement of dead and overgrown plants. Best practices are utilized.</t>
  </si>
  <si>
    <t>2. Plan developed each season for procurement, scheduling, planting, and/or maintenance of flowers and/or landscapes.</t>
  </si>
  <si>
    <t>3. Landscape ordinances and/or policies are in place. City landscape ordinance requires specifications for landscaping and maintenance for new and improved residential, commercial, and public development. Ordinances and/or policies are easily accessible.</t>
  </si>
  <si>
    <t>4. Landscaping is found throughout the community including public areas, parks, gateways, and/or key buildings. Landscape displays are selected for location, environmental conditions, and/or impact. Attractive designs are utilized and well maintained. Landscapes serve as focal areas in the community.</t>
  </si>
  <si>
    <t>5. Landscape displays enhance community entryways. The use of trees, shrubs, annuals, perennials, signage, hardscapes, and/or lighting create a welcome display. The displays are attractive and/or well maintained.</t>
  </si>
  <si>
    <t>6. Residential landscape provides streetscape appeal and reflects community value in landscaping. They are neat, attractive, and well maintained.</t>
  </si>
  <si>
    <t>7. Effective use of naturalization, xeriscaping, rain gardens, and/or suitable plant varieties to enhance such features as traffic calming, bank stabilization, and water management. Displays are well maintained.</t>
  </si>
  <si>
    <t>8. Lawn and turf areas display health and vigor. Procedures and practices, such as Integrated Pest Management (IPM) and/or permaculture, are used to manage lawn and turf areas, including mowing, edging, watering, and/or weeding.</t>
  </si>
  <si>
    <t xml:space="preserve">9. Procedures in place to monitor and/or manage diseases and/or pests in the landscape. Pertinent information is available and/or communicated to the public. Examples of communication avenues include, but are not limited to, lectures, print, city website, city hall, library, and social media. </t>
  </si>
  <si>
    <t>10. Qualified landscape personnel and/or experienced contractors are available to design, install, source, and/or maintain public landscape floral and landscape sites. Additional support provided by growers, garden centers, County Extension, and/or city departments are utilized to create and implement municipal floral and landscape displays.</t>
  </si>
  <si>
    <t>11. Training programs for proper landscape display care and maintenance are available for seasonal staff and/or volunteers. Examples include, but are not limited to, Master Gardeners, County Extension, local garden centers, state agencies, and contractors.</t>
  </si>
  <si>
    <t>12. Programs are in place to encourage, recruit, and/or engage volunteers of all ages and segments of the community in the landscape displays. Volunteers from businesses, residents, schools, and/or organizations participate in the design, planting, and/or care of floral and landscape displays.</t>
  </si>
  <si>
    <t>1. The municipal plan addresses the role urban forest initiatives play in the green infrastructure of the community. Policy is enacted and enforced that includes performance requirements to meet the minimum crown canopy and/or succession planting.</t>
  </si>
  <si>
    <t xml:space="preserve">2. Efforts are in place to educate and raise the public awareness of the importance of urban forestry. Examples include, but are not limited to, the use of print, videos, websites, apps, and social media. </t>
  </si>
  <si>
    <t>3. Municipal ordinance enacted and enforced for tree planting and/or preservation. Ordinance addresses the handling and removal of damaged, dying, or dead trees. Ordinance includes public property, private property, and new construction projects. Communication of ordinances and policies are easily accessible.</t>
  </si>
  <si>
    <t xml:space="preserve">4. Tree board and/or department is available, active, and/or interact with the community. Examples include, but are not limited to, tree planting events, addressing safety concerns, education, and making recommendations to municipality. </t>
  </si>
  <si>
    <t>5. Certified municipal personnel, trained arborist, urban forester, and/or Department of Natural Resources (DNR) entity actively manages the urban forest. Businesses and residents are updated routinely on urban forestry matters. Information delivered via city website, paper, and social media.</t>
  </si>
  <si>
    <t>6. Trees are healthy and contribute to public health and wellness. Procedures are in place for the appropriate selection, diversity of tree species, proper spacing, planting depth, and/or monitoring and managing diseases and pests. Pertinent information is available and/or communicated to the public.</t>
  </si>
  <si>
    <t xml:space="preserve">7. Policies are implemented for the protection of historic trees located on public and private properties. Tree programs exist that spotlight and honor historic trees. Trees are labeled and/or indexed. Historic trees are highlighted in a brochure and/or tree walk. </t>
  </si>
  <si>
    <t>8. Programs in place to increase, support, promote, and/or protect trees. Examples include, but are not limited to, civic native tree nursery, repurposing fallen trees, managing destructive pests, and urban orchards.</t>
  </si>
  <si>
    <t>9. Trees are identified in public sites such as arboretums, parks, and/or cemeteries. Examples include, but are not limited to, identification labels, descriptive signage, QR codes, kiosks, maps, apps, and brochures.</t>
  </si>
  <si>
    <t xml:space="preserve">10. Policies are implemented and education is available for the safe participation by volunteers and staff in planting trees on public properties. Ongoing urban forest tree care training and educational information and/or seminars available for residents and/or businesses. </t>
  </si>
  <si>
    <t>11. Effective communication of recommended trees is available to the public. Topics include "Right Tree in the Right Place," mulching, placement, spacing, and/or maintenance. Examples of communication include, but are not limited to, lectures, print, city website, library, City Hall, and social media.</t>
  </si>
  <si>
    <t>12. The municipality is a member of urban forestry organizations, participates in programs, and/or earns designations and awards. Examples include but are not limited to Tree City USA, Arbor Day Foundation, The Nature Conservancy, and regional or state agencies.</t>
  </si>
  <si>
    <t>13. Programs are in place to encourage, recruit, and/or engage volunteers of all ages and segments of the community’s urban forestry. Volunteers from businesses, residents, schools, and/or organizations participate in the design, planting, and/or care of the urban forest.</t>
  </si>
  <si>
    <t>1. Comprehensive plan to identify, protect, restore, and/or maintain natural areas. Examples include, but are not limited to, removal of invasives, no-mow areas planted with native grasses and wildflowers, and succession tree plantings.</t>
  </si>
  <si>
    <t>2. A municipal environmental plan is accessible and reviewed annually. The plan promotes water conservation, alternative energy use, food security and sustainability, carbon reduction, and/or responsible land management.</t>
  </si>
  <si>
    <t>3. Environmental board and/or Green Team are available, active, and/or interact with the community. Examples include, but are not limited to, sustainability initiatives, events, education, and making recommendations to the municipality.</t>
  </si>
  <si>
    <t>4. Public awareness strategies regarding environmental issues are implemented and effective, such as the 3 Rs (reduce/recycle/reuse), Earth Day events, pollution prevention, "leave no trace," landfill reduction, and community clean-up days. Municipal employees and/or volunteers receive training on environmental initiatives and participate in events.</t>
  </si>
  <si>
    <t xml:space="preserve">5. Communication of environmental plan and ordinances is easily accessible. Topics include sustainability, water quality, recycling, composting, reducing pesticide use, and light pollution. Examples of communication avenues include, but are not limited to, lectures, print, city website, city hall, library, and social media. </t>
  </si>
  <si>
    <t>6. Programs to educate, encourage, and/or expand the understanding of the role and importance of pollinators and ecological habitats are available for all ages. Programs are held routinely.</t>
  </si>
  <si>
    <t>7. Green infrastructure policies and/or techniques are used throughout the community. Examples include, but are not limited to, naturalization, xeriscaping, rain gardens, suitable plant varieties to enhance such features as traffic calming, bank stabilization, stormwater run-off, and water management.</t>
  </si>
  <si>
    <t>8. Green infrastructure and natural asset inventory mapping are implemented. The inventory is regularly updated and includes climate, vegetation, soils, topography, wetlands, air, and/or water quality.</t>
  </si>
  <si>
    <t xml:space="preserve">9. Home and business energy audits are available and promoted. Incentives are available and communicated for items such as solar energy, water conservation, home appliance replacement, weatherization. </t>
  </si>
  <si>
    <t>11. Management strategies implemented for the effective reuse/repurpose of buildings, structures, and/or land. The municipality has a reuse plan in place.</t>
  </si>
  <si>
    <t>12. Collection is available for trash, recyclables, compostables, and food waste. Events and/or sites are offered for drop-off of hazardous, household, electronics, shredding and/or difficult-to-recycle items. Sites are available for year-round recycling.</t>
  </si>
  <si>
    <t>13. Recycling and trash containers are available in public areas. Containers to address both recyclables and trash present themselves together. Labeling is consistent. Routine trash and recycle pickup are scheduled. Additional containers are available during special events. Events promote zero waste.</t>
  </si>
  <si>
    <t>14. Reuse opportunities are offered. Clothing, books, household goods, resale shops, tool lending, durable medical equipment, and/or equipment repair initiatives are available for donations and/or purchase.</t>
  </si>
  <si>
    <t xml:space="preserve">15. The municipality uses energy-efficient vehicles in its fleet for police, fire, public transit, and/or city employees. Options may include electric, fuel cell electric, plug in electric hybrid, compressed natural gas, and/or hybrid electric vehicles. </t>
  </si>
  <si>
    <t>16. Electric vehicle charging stations are located throughout the community. Charging stations are available to city, residential, and/or visitor vehicles. 240-volt home charging outlet installation incentive is available and promoted.</t>
  </si>
  <si>
    <t>17. Mulch from renewable and/or sustainable sources is appropriately used by the municipality. Mulch is available for residential use.</t>
  </si>
  <si>
    <t>18. Educational programs for all ages are available and promote environmental initiatives such as rain barrels, backyard habitats, rain gardens, solitary bee hotels, xeriscaping, chemical reduction, water conservation, and green business practices.</t>
  </si>
  <si>
    <r>
      <t>19. Youth organizations suc</t>
    </r>
    <r>
      <rPr>
        <sz val="11"/>
        <rFont val="Calibri"/>
        <family val="2"/>
      </rPr>
      <t>h as</t>
    </r>
    <r>
      <rPr>
        <sz val="11"/>
        <color theme="1"/>
        <rFont val="Calibri"/>
        <family val="2"/>
      </rPr>
      <t xml:space="preserve"> Scouts, Green Teams, schools, and 4H encourage involvement in environmental initiatives. Participants are recognized for their efforts and/or achievements. Efforts are communicated to the public through social media, newsletters, city website, and other methods.</t>
    </r>
  </si>
  <si>
    <t>20. Programs are in place to encourage, recruit, and/or engage volunteers of all ages and segments of the community’s environmental initiatives. Volunteers from businesses, residents, schools, and/or organizations participate in events, programs, boards, and promotions.</t>
  </si>
  <si>
    <t>1. Historic Preservation, Historic Society, and/or Architectural Review Board are available, active, and/or interact with the community. Activities/responsibilities include, but are not limited to, review proposals for construction and rehabilitation, promote historic preservation incentives, submit recommendations to National Register, and designate local historic landmarks.</t>
  </si>
  <si>
    <t>2. Historic Preservation ordinances are enacted and enforced. Ordinances effectively provide commercial and/or residential designation, guidance, and/or protection. Ordinances, policies, and restoration resources are available, easily accessible, and communicated.</t>
  </si>
  <si>
    <t>3. Historic districts, neighborhoods, structures, landmarks and/or objects are identified and/or labeled. Designation by such organizations as the Department of Archives and History and/or National Register are in place and/or in progress.</t>
  </si>
  <si>
    <t>4. Cemeteries and monuments are in place and well maintained. Historical plaques are used and well maintained. Examples of plaque locations include, but are not limited to, buildings, sites, residences, districts, historical events and people, and battle sites.</t>
  </si>
  <si>
    <t xml:space="preserve">5. Historical museums and/or interpretive displays are available and maintained. Events and educational opportunities are held for all age groups to utilize historic assets. </t>
  </si>
  <si>
    <t>6. Archives, artifacts, community records, and/or oral histories are collected, safely stored, preserved, and/or catalogued.</t>
  </si>
  <si>
    <t>7. Volunteers and/or staff are trained to maintain historical sites, archives, records, collections, artifacts, structures, and/or landscapes. Historic educators are trained to effectively communicate a community’s history.</t>
  </si>
  <si>
    <t>8. Historic preservation incentives are available and promoted. Incentives may include but are not limited to tax credits, waived permit fees, eased setbacks, and/or rebates.</t>
  </si>
  <si>
    <t>9. Programs are in place for the purchase, installation, and/or long-term maintenance of memorial features. Examples include, but are not limited to, memorial benches, trees, brick pathways, and lamp posts.</t>
  </si>
  <si>
    <t>10. Natural and agricultural areas are identified and protected. Designation by such organizations as The Nature Conservancy, the National Park Service, Department of Natural Resources are in place and/or in progress.</t>
  </si>
  <si>
    <t xml:space="preserve">11. Parades, festivals, events, and/or programs are held to commemorate the community’s heritage, culture, and/or diversity. Participants represent all segments of the community. </t>
  </si>
  <si>
    <t>12. Programs and/or events are available to bring history to life. Examples include, but are not limited to, theater dramas, reenactments, and historic characters at public events.</t>
  </si>
  <si>
    <t xml:space="preserve">14. Youth of all ages and abilities participate in historical programs. Examples include, but are not limited to, lectures, tours, events, reenactments, research, and reader’s theater. Participants are recognized for their efforts and/or achievements. </t>
  </si>
  <si>
    <r>
      <t>15. Programs are in place to encourage, recruit, and/or engage volunteers of all ages and segments of the community’s heritage preservation efforts. Volunteer representatives</t>
    </r>
    <r>
      <rPr>
        <sz val="11"/>
        <color rgb="FFFF0000"/>
        <rFont val="Calibri"/>
        <family val="2"/>
      </rPr>
      <t xml:space="preserve"> </t>
    </r>
    <r>
      <rPr>
        <sz val="11"/>
        <color theme="1"/>
        <rFont val="Calibri"/>
        <family val="2"/>
      </rPr>
      <t>from businesses, residents, schools, and/or organizations participate in events, programs, boards, and promotions.</t>
    </r>
  </si>
  <si>
    <t>1. Signage ordinances are enacted and enforced. Ordinances address temporary stake signs, billboards, and/or permanent signs. Enforcement helps to reduce visual clutter and/or helps to enhance the community’s identity.</t>
  </si>
  <si>
    <t xml:space="preserve">2. Ordinances are enacted and enforced to address issues such as overgrown lots, abandoned vehicles, unscreened dumpsters, public nuisances, unregulated garage sales, building facades, and/or empty storefronts windows. Ordinances are routinely reviewed and updated as needed. </t>
  </si>
  <si>
    <t>3. Code enforcement/compliance officer is available. Violations are detected, investigated, and/or resolved. Code enforcement includes but is not limited to Public health, safety, consumer protection, building standards, and land use.</t>
  </si>
  <si>
    <t>4. Communication of ordinances is easily accessible. Examples of communication include, but are not limited to, lectures, print, city website, library, City Hall, and social media.</t>
  </si>
  <si>
    <t>5. First impressions are positive in residential, business, and/or municipal areas. Properties, buildings, structures grounds, decks, patios, and yards are neat and in order. Examples include, but are not limited to, lack of vandalism, graffiti, broken windows, peeling or faded paint, and rust. Programs exist and are effective to minimize graffiti, litter, and nuisance areas.</t>
  </si>
  <si>
    <t>6. Community infrastructure is in good condition. Examples include, but are not limited to, roadways, road shoulders, curbs, corner pads, medians, sidewalks, railroad crossings, sewers, transformers, and/or utility poles.</t>
  </si>
  <si>
    <t>7. Community amenities are in good condition. Examples include, but are not limited to, signs, site furnishings, public restrooms, water features, lamp posts, benches, bicycle racks, drinking fountains, trash and recycling receptacles, safe parking, proper lighting, crosswalks/pavement markings, containers, planters, and/or cigarette receptacles.</t>
  </si>
  <si>
    <t>8. Community is accessible to people of all abilities. Examples include, but are not limited to, public buildings, parking, sidewalks, public transportation, playgrounds, parks, sports fields, and trails.</t>
  </si>
  <si>
    <t>9. Wayfinding signage is visible, attractive, and in appropriate locations throughout the community. Signage adequately lists directional information and/or areas of interest.</t>
  </si>
  <si>
    <t>10. Public art is located throughout the community. Features such as banners, murals, and/or statues are used, attractive, and effective.</t>
  </si>
  <si>
    <t>11. Year-round seasonal decorations are used in key areas. The decorations are well maintained and attractive. Examples include, but are not limited to, lighting, ornamental displays, wreaths, planters, luminaries, and displays in government buildings, residential homes, and storefronts.</t>
  </si>
  <si>
    <t>12. Pet waste policies are posted and/or enforced. Pet clean-up stations are available throughout the community. Stations are monitored and stocked.</t>
  </si>
  <si>
    <t>13. Volunteers participate in community improvement initiatives. Examples include but are not limited to Habitat for Humanity, home repair programs, disaster relief, and clean-up days.</t>
  </si>
  <si>
    <t>14. Programs are in place to encourage, recruit, and/or engage volunteers of all ages and segments of the community’s overall impression. Volunteers from businesses, residents, schools, and/or organizations participate in events, programs, boards, and promotions.</t>
  </si>
  <si>
    <t>1. An economic development plan is in place and implemented. It includes the direction for short- and long-term economic growth, and programs to improve the economy. It is regularly evaluated, measured, and/or reevaluated.</t>
  </si>
  <si>
    <t>4. Public parks and/or green spaces are available. Properties may include pocket, school, neighborhood, city, county, state, and national parks and green spaces. Parks and green spaces meet the needs of the community and are clean, maintained, welcoming, and utilized.</t>
  </si>
  <si>
    <t xml:space="preserve">COMMUNITY VITALITY: Policies, programs, activities, and facilities that lead to a vibrant community and promote a sense of health and well-being. Includes, but not limited to, senior and community centers, libraries, museums, arts/cultural organizations, mentoring programs, schools, faith-based organizations, parks, playgrounds, dog parks, sports fields, water activities, trails, golf courses, and other active and passive recreational opportunities for all ages and abilities.    </t>
  </si>
  <si>
    <t xml:space="preserve">FLORAL IMPACT: Strategic design, use, installation, and maintenance of floral displays and seasonal accents for beautification, including but not limited to annuals, perennials, bulbs, tropical plants, flowering topiaries, colorful foliage, and cultivated and native plants for season-round interest for displays in containers, hanging baskets, window boxes, raised planters, trellises, and in-ground plantings. </t>
  </si>
  <si>
    <t xml:space="preserve">10. Efforts are in place to educate and raise public awareness of the importance of flowers in the landscape. Educational information about selection and care of flowers for beautification is available and communicated to the public. Examples of communication avenues include, but are not limited to, lectures, print, city website, city hall, library, and social media. </t>
  </si>
  <si>
    <t>6. Demonstration/display gardens are available. Plants are labeled. The garden is promoted to the public. Garden is available for events to residents and businesses.</t>
  </si>
  <si>
    <t>12. Programs are in place to encourage, recruit, and/or engage volunteers of all ages and segments in the community's floral displays. Routine opportunities present themselves for residents and/or businesses to get involved.</t>
  </si>
  <si>
    <r>
      <t>10. Water conservation measures are used throughout the community. Examples include, but are not limited to,</t>
    </r>
    <r>
      <rPr>
        <sz val="11"/>
        <color rgb="FFFF0000"/>
        <rFont val="Calibri"/>
        <family val="2"/>
      </rPr>
      <t xml:space="preserve"> </t>
    </r>
    <r>
      <rPr>
        <sz val="11"/>
        <color theme="1"/>
        <rFont val="Calibri"/>
        <family val="2"/>
      </rPr>
      <t>water-saving shower heads, full loads for dishwashers and washing machines, sink and toilet leaks, and lawn irrigation. Methods of water conservation are shared with the community through lectures, print, city website, library, City Hall, and/or social media.</t>
    </r>
  </si>
  <si>
    <t>ENVIRONMENTAL INITIATIVES: Environmental and sustainable leadership, policies, plans, and programs for water, resource conservation; pollution control; trash, recycling, and reuse; climate change issues, green Infrastructure, and alternative energy resources.</t>
  </si>
  <si>
    <t xml:space="preserve">13. Community heritage and/or cultural diversity are supported and promoted to all ages. Educational opportunities such as websites, publications, tours, interpretive signage, mobile apps, and/or programs.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</si>
</sst>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name val="Calibri"/>
      <family val="2"/>
      <scheme val="minor"/>
    </font>
    <font>
      <sz val="11"/>
      <color rgb="FFC00000"/>
      <name val="Calibri"/>
      <family val="2"/>
      <scheme val="minor"/>
    </font>
    <font>
      <sz val="11"/>
      <color theme="1"/>
      <name val="Calibri"/>
      <family val="2"/>
      <scheme val="minor"/>
    </font>
    <font>
      <sz val="11"/>
      <name val="Calibri"/>
      <family val="2"/>
    </font>
    <font>
      <sz val="11"/>
      <color theme="1"/>
      <name val="Calibri"/>
      <family val="2"/>
    </font>
    <font>
      <sz val="11"/>
      <color rgb="FFFF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51">
    <xf numFmtId="0" fontId="0" fillId="0" borderId="0" xfId="0"/>
    <xf numFmtId="0" fontId="2" fillId="0" borderId="1" xfId="0" applyFont="1" applyBorder="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vertical="center"/>
    </xf>
    <xf numFmtId="0" fontId="1" fillId="2" borderId="1" xfId="0" applyFont="1" applyFill="1" applyBorder="1" applyAlignment="1">
      <alignment vertical="center"/>
    </xf>
    <xf numFmtId="0" fontId="3" fillId="0" borderId="1" xfId="0" applyFont="1" applyBorder="1" applyAlignment="1">
      <alignmen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3" fillId="3" borderId="0" xfId="0" applyFont="1" applyFill="1" applyAlignment="1">
      <alignment vertical="center"/>
    </xf>
    <xf numFmtId="0" fontId="2"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10" fontId="1" fillId="0" borderId="1" xfId="0" applyNumberFormat="1" applyFont="1" applyBorder="1" applyAlignment="1">
      <alignment horizontal="center" vertical="center"/>
    </xf>
    <xf numFmtId="0" fontId="1" fillId="0" borderId="1" xfId="0" applyFont="1" applyBorder="1" applyAlignment="1">
      <alignment horizontal="right" vertical="center"/>
    </xf>
    <xf numFmtId="0" fontId="2" fillId="3" borderId="1" xfId="0" applyFont="1" applyFill="1" applyBorder="1" applyAlignment="1">
      <alignment vertical="center" wrapText="1"/>
    </xf>
    <xf numFmtId="0" fontId="2" fillId="0" borderId="1" xfId="0" applyFont="1" applyBorder="1" applyAlignment="1">
      <alignment horizontal="center" vertical="center" textRotation="180" wrapText="1"/>
    </xf>
    <xf numFmtId="16" fontId="2" fillId="0" borderId="1" xfId="0" applyNumberFormat="1" applyFont="1" applyBorder="1" applyAlignment="1">
      <alignment horizontal="center" vertical="center" textRotation="180" wrapText="1"/>
    </xf>
    <xf numFmtId="0" fontId="2" fillId="4" borderId="1" xfId="0" applyFont="1" applyFill="1" applyBorder="1" applyAlignment="1">
      <alignment vertical="center" wrapText="1"/>
    </xf>
    <xf numFmtId="0" fontId="2" fillId="4" borderId="1"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2" fillId="0" borderId="1" xfId="0" applyFont="1" applyBorder="1" applyAlignment="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5" fillId="0" borderId="0" xfId="0" applyFont="1" applyAlignment="1">
      <alignment horizontal="left" vertical="center"/>
    </xf>
    <xf numFmtId="10" fontId="3" fillId="0" borderId="1" xfId="0" applyNumberFormat="1" applyFont="1" applyBorder="1" applyAlignment="1">
      <alignment horizontal="center" vertical="center"/>
    </xf>
    <xf numFmtId="164" fontId="3" fillId="0" borderId="0" xfId="1" applyNumberFormat="1" applyFont="1" applyAlignment="1">
      <alignment vertical="center"/>
    </xf>
    <xf numFmtId="10" fontId="0" fillId="0" borderId="0" xfId="1" applyNumberFormat="1" applyFont="1" applyAlignment="1">
      <alignment vertical="center"/>
    </xf>
    <xf numFmtId="9" fontId="0" fillId="0" borderId="0" xfId="0" applyNumberFormat="1" applyAlignment="1">
      <alignment vertical="center"/>
    </xf>
    <xf numFmtId="10" fontId="0" fillId="0" borderId="0" xfId="0" applyNumberFormat="1" applyAlignment="1">
      <alignment vertical="center"/>
    </xf>
    <xf numFmtId="0" fontId="2" fillId="0" borderId="3" xfId="0" applyFont="1" applyBorder="1" applyAlignment="1">
      <alignment vertical="center"/>
    </xf>
    <xf numFmtId="10" fontId="3" fillId="0" borderId="2" xfId="0" applyNumberFormat="1" applyFont="1" applyBorder="1" applyAlignment="1">
      <alignment horizontal="center" vertical="center"/>
    </xf>
    <xf numFmtId="10" fontId="3" fillId="0" borderId="2" xfId="1" applyNumberFormat="1"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wrapText="1"/>
    </xf>
    <xf numFmtId="0" fontId="8" fillId="0" borderId="1" xfId="0" applyFont="1" applyBorder="1" applyAlignment="1">
      <alignment vertical="center" wrapText="1"/>
    </xf>
    <xf numFmtId="164" fontId="3" fillId="0" borderId="0" xfId="1" applyNumberFormat="1" applyFont="1" applyFill="1" applyAlignment="1">
      <alignment vertical="center"/>
    </xf>
    <xf numFmtId="0" fontId="1" fillId="0" borderId="1" xfId="0" applyFont="1" applyBorder="1" applyAlignment="1">
      <alignment vertical="center"/>
    </xf>
    <xf numFmtId="0" fontId="0" fillId="0" borderId="1" xfId="0"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1" fillId="0" borderId="1" xfId="0" applyFont="1" applyBorder="1" applyAlignment="1">
      <alignment horizontal="center" vertical="center"/>
    </xf>
    <xf numFmtId="0" fontId="3" fillId="0" borderId="3" xfId="0" applyFont="1" applyBorder="1" applyAlignment="1">
      <alignment horizontal="center" vertical="center"/>
    </xf>
    <xf numFmtId="0" fontId="0" fillId="0" borderId="2" xfId="0"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
  <sheetViews>
    <sheetView workbookViewId="0"/>
  </sheetViews>
  <sheetFormatPr defaultColWidth="9.109375" defaultRowHeight="14.4" x14ac:dyDescent="0.3"/>
  <cols>
    <col min="1" max="1" width="41" style="4" customWidth="1"/>
    <col min="2" max="4" width="18.33203125" style="4" customWidth="1"/>
    <col min="5" max="6" width="9.109375" style="4" hidden="1" customWidth="1"/>
    <col min="7" max="16384" width="9.109375" style="4"/>
  </cols>
  <sheetData>
    <row r="1" spans="1:6" x14ac:dyDescent="0.3">
      <c r="A1" s="5" t="s">
        <v>5</v>
      </c>
      <c r="B1" s="7" t="s">
        <v>0</v>
      </c>
      <c r="C1" s="7" t="s">
        <v>1</v>
      </c>
      <c r="D1" s="7" t="s">
        <v>36</v>
      </c>
    </row>
    <row r="2" spans="1:6" x14ac:dyDescent="0.3">
      <c r="A2" s="11" t="s">
        <v>6</v>
      </c>
      <c r="B2" s="13">
        <f>+'Community Vitality'!B19</f>
        <v>128</v>
      </c>
      <c r="C2" s="13">
        <f>+'Community Vitality'!D19</f>
        <v>0</v>
      </c>
      <c r="D2" s="14">
        <f>+'Community Vitality'!F19</f>
        <v>0</v>
      </c>
    </row>
    <row r="3" spans="1:6" x14ac:dyDescent="0.3">
      <c r="A3" s="11" t="s">
        <v>7</v>
      </c>
      <c r="B3" s="13">
        <f>+'Floral Impact'!B15</f>
        <v>96</v>
      </c>
      <c r="C3" s="13">
        <f>+'Floral Impact'!D15</f>
        <v>0</v>
      </c>
      <c r="D3" s="14">
        <f>+'Floral Impact'!F15</f>
        <v>0</v>
      </c>
    </row>
    <row r="4" spans="1:6" x14ac:dyDescent="0.3">
      <c r="A4" s="11" t="s">
        <v>8</v>
      </c>
      <c r="B4" s="13">
        <f>+'Landscaped Areas'!B15</f>
        <v>96</v>
      </c>
      <c r="C4" s="13">
        <f>+'Landscaped Areas'!D15</f>
        <v>0</v>
      </c>
      <c r="D4" s="14">
        <f>+'Landscaped Areas'!F15</f>
        <v>0</v>
      </c>
    </row>
    <row r="5" spans="1:6" x14ac:dyDescent="0.3">
      <c r="A5" s="11" t="s">
        <v>9</v>
      </c>
      <c r="B5" s="13">
        <f>+'Urban Forestry'!B16</f>
        <v>104</v>
      </c>
      <c r="C5" s="13">
        <f>+'Urban Forestry'!D16</f>
        <v>0</v>
      </c>
      <c r="D5" s="14">
        <f>+'Urban Forestry'!F16</f>
        <v>0</v>
      </c>
    </row>
    <row r="6" spans="1:6" x14ac:dyDescent="0.3">
      <c r="A6" s="11" t="s">
        <v>10</v>
      </c>
      <c r="B6" s="13">
        <f>+'Environmental Initiatives'!B23</f>
        <v>160</v>
      </c>
      <c r="C6" s="13">
        <f>+'Environmental Initiatives'!D23</f>
        <v>0</v>
      </c>
      <c r="D6" s="14">
        <f>+'Environmental Initiatives'!F23</f>
        <v>0</v>
      </c>
    </row>
    <row r="7" spans="1:6" x14ac:dyDescent="0.3">
      <c r="A7" s="11" t="s">
        <v>11</v>
      </c>
      <c r="B7" s="13">
        <f>+'Celebrating Heritage'!B18</f>
        <v>120</v>
      </c>
      <c r="C7" s="13">
        <f>+'Celebrating Heritage'!D18</f>
        <v>0</v>
      </c>
      <c r="D7" s="14">
        <f>+'Celebrating Heritage'!F18</f>
        <v>0</v>
      </c>
    </row>
    <row r="8" spans="1:6" x14ac:dyDescent="0.3">
      <c r="A8" s="11" t="s">
        <v>12</v>
      </c>
      <c r="B8" s="13">
        <f>+'Overall Impression'!B17</f>
        <v>112</v>
      </c>
      <c r="C8" s="13">
        <f>+'Overall Impression'!D17</f>
        <v>0</v>
      </c>
      <c r="D8" s="14">
        <f>+'Overall Impression'!F17</f>
        <v>0</v>
      </c>
    </row>
    <row r="9" spans="1:6" x14ac:dyDescent="0.3">
      <c r="A9" s="11" t="s">
        <v>46</v>
      </c>
      <c r="B9" s="13">
        <f>+'Evaluation Tour Prep'!B16</f>
        <v>13</v>
      </c>
      <c r="C9" s="13">
        <f>+'Evaluation Tour Prep'!C16</f>
        <v>0</v>
      </c>
      <c r="D9" s="14">
        <f>+'Evaluation Tour Prep'!D16</f>
        <v>0</v>
      </c>
    </row>
    <row r="10" spans="1:6" x14ac:dyDescent="0.3">
      <c r="A10" s="40"/>
      <c r="B10" s="41"/>
      <c r="C10" s="41"/>
      <c r="D10" s="41"/>
    </row>
    <row r="11" spans="1:6" x14ac:dyDescent="0.3">
      <c r="A11" s="11" t="s">
        <v>45</v>
      </c>
      <c r="B11" s="13">
        <f>SUM(B2:B9)</f>
        <v>829</v>
      </c>
      <c r="C11" s="13">
        <f>SUM(C2:C9)</f>
        <v>0</v>
      </c>
      <c r="D11" s="14">
        <f>+TRUNC(E11,4)</f>
        <v>0</v>
      </c>
      <c r="E11" s="30">
        <f>IFERROR(C11/B11,0)</f>
        <v>0</v>
      </c>
    </row>
    <row r="12" spans="1:6" x14ac:dyDescent="0.3">
      <c r="A12" s="15" t="s">
        <v>2</v>
      </c>
      <c r="B12" s="42">
        <f>IF(D11&lt;=F12,1,0)+IF(D11&gt;=F13,2,0)+IF(D11&gt;=F15,1,0)+IF(D11&gt;=F17,1,0)+IF(D11&gt;=F19,1,0)+IF(D11&gt;=F21,1,0)+IF(D11&gt;=F23,1,0)+IF(D11&gt;=F25,1,0)+IF(D11&gt;=F27,1,0)+IF(D11&gt;=F29,1,0)</f>
        <v>1</v>
      </c>
      <c r="C12" s="43"/>
      <c r="D12" s="44"/>
      <c r="F12" s="31">
        <v>0</v>
      </c>
    </row>
    <row r="13" spans="1:6" x14ac:dyDescent="0.3">
      <c r="A13" s="15" t="s">
        <v>3</v>
      </c>
      <c r="B13" s="12">
        <f>+'Community Vitality'!H17+'Floral Impact'!H13+'Landscaped Areas'!H13+'Urban Forestry'!H14+'Environmental Initiatives'!H21+'Celebrating Heritage'!H16+'Overall Impression'!H14+'Overall Impression'!H15</f>
        <v>64</v>
      </c>
      <c r="C13" s="12">
        <f>+'Community Vitality'!I17+'Floral Impact'!I13+'Landscaped Areas'!I13+'Urban Forestry'!I14+'Environmental Initiatives'!I21+'Celebrating Heritage'!I16+'Overall Impression'!I14+'Overall Impression'!I15</f>
        <v>0</v>
      </c>
      <c r="D13" s="14">
        <f>+TRUNC(E13,4)</f>
        <v>0</v>
      </c>
      <c r="E13" s="30">
        <f>+IFERROR(C13/B13,0)</f>
        <v>0</v>
      </c>
      <c r="F13" s="32">
        <v>9.9900000000000003E-2</v>
      </c>
    </row>
    <row r="14" spans="1:6" x14ac:dyDescent="0.3">
      <c r="F14" s="31">
        <v>0.1</v>
      </c>
    </row>
    <row r="15" spans="1:6" x14ac:dyDescent="0.3">
      <c r="F15" s="32">
        <v>0.19989999999999999</v>
      </c>
    </row>
    <row r="16" spans="1:6" x14ac:dyDescent="0.3">
      <c r="F16" s="31">
        <v>0.2</v>
      </c>
    </row>
    <row r="17" spans="6:6" x14ac:dyDescent="0.3">
      <c r="F17" s="32">
        <v>0.2999</v>
      </c>
    </row>
    <row r="18" spans="6:6" x14ac:dyDescent="0.3">
      <c r="F18" s="31">
        <v>0.3</v>
      </c>
    </row>
    <row r="19" spans="6:6" x14ac:dyDescent="0.3">
      <c r="F19" s="32">
        <v>0.39989999999999998</v>
      </c>
    </row>
    <row r="20" spans="6:6" x14ac:dyDescent="0.3">
      <c r="F20" s="31">
        <v>0.4</v>
      </c>
    </row>
    <row r="21" spans="6:6" x14ac:dyDescent="0.3">
      <c r="F21" s="32">
        <v>0.49990000000000001</v>
      </c>
    </row>
    <row r="22" spans="6:6" x14ac:dyDescent="0.3">
      <c r="F22" s="31">
        <v>0.5</v>
      </c>
    </row>
    <row r="23" spans="6:6" x14ac:dyDescent="0.3">
      <c r="F23" s="32">
        <v>0.59989999999999999</v>
      </c>
    </row>
    <row r="24" spans="6:6" x14ac:dyDescent="0.3">
      <c r="F24" s="31">
        <v>0.6</v>
      </c>
    </row>
    <row r="25" spans="6:6" x14ac:dyDescent="0.3">
      <c r="F25" s="32">
        <v>0.69989999999999997</v>
      </c>
    </row>
    <row r="26" spans="6:6" x14ac:dyDescent="0.3">
      <c r="F26" s="31">
        <v>0.7</v>
      </c>
    </row>
    <row r="27" spans="6:6" x14ac:dyDescent="0.3">
      <c r="F27" s="32">
        <v>0.79990000000000006</v>
      </c>
    </row>
    <row r="28" spans="6:6" x14ac:dyDescent="0.3">
      <c r="F28" s="31">
        <v>0.8</v>
      </c>
    </row>
    <row r="29" spans="6:6" x14ac:dyDescent="0.3">
      <c r="F29" s="32">
        <v>0.89990000000000003</v>
      </c>
    </row>
    <row r="30" spans="6:6" x14ac:dyDescent="0.3">
      <c r="F30" s="31">
        <v>0.9</v>
      </c>
    </row>
  </sheetData>
  <mergeCells count="2">
    <mergeCell ref="A10:D10"/>
    <mergeCell ref="B12:D12"/>
  </mergeCells>
  <pageMargins left="0.7" right="0.7" top="0.75" bottom="0.75" header="0.3" footer="0.3"/>
  <pageSetup scale="9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9"/>
  <sheetViews>
    <sheetView zoomScaleNormal="100" workbookViewId="0">
      <pane ySplit="1" topLeftCell="A15" activePane="bottomLeft" state="frozen"/>
      <selection pane="bottomLeft" activeCell="K19" sqref="K19"/>
    </sheetView>
  </sheetViews>
  <sheetFormatPr defaultColWidth="9.109375" defaultRowHeight="14.4" x14ac:dyDescent="0.3"/>
  <cols>
    <col min="1" max="1" width="65.6640625" style="2" customWidth="1"/>
    <col min="2" max="5" width="7.6640625" style="2" customWidth="1"/>
    <col min="6" max="6" width="8.109375" style="2" bestFit="1" customWidth="1"/>
    <col min="7" max="7" width="6.109375" style="2" customWidth="1"/>
    <col min="8" max="8" width="8.109375" style="2" hidden="1" customWidth="1"/>
    <col min="9" max="9" width="9.109375" style="2" hidden="1" customWidth="1"/>
    <col min="10" max="16384" width="9.109375" style="2"/>
  </cols>
  <sheetData>
    <row r="1" spans="1:9" s="3" customFormat="1" ht="114.75" customHeight="1" x14ac:dyDescent="0.3">
      <c r="A1" s="10" t="s">
        <v>150</v>
      </c>
      <c r="B1" s="17" t="s">
        <v>50</v>
      </c>
      <c r="C1" s="17" t="s">
        <v>51</v>
      </c>
      <c r="D1" s="18" t="s">
        <v>28</v>
      </c>
      <c r="E1" s="17" t="s">
        <v>30</v>
      </c>
      <c r="F1" s="17" t="s">
        <v>29</v>
      </c>
      <c r="H1" s="3" t="s">
        <v>47</v>
      </c>
      <c r="I1" s="3" t="s">
        <v>48</v>
      </c>
    </row>
    <row r="2" spans="1:9" s="3" customFormat="1" ht="75" customHeight="1" x14ac:dyDescent="0.3">
      <c r="A2" s="36" t="s">
        <v>148</v>
      </c>
      <c r="B2" s="24"/>
      <c r="C2" s="24"/>
      <c r="D2" s="24"/>
      <c r="E2" s="24"/>
      <c r="F2" s="26"/>
      <c r="G2" s="27" t="str">
        <f>IF((IF(UPPER(B2)="N/A",1,0)+IF(UPPER(C2)="N/S",1,0)+IF(OR(D2=1,D2=2),1,0)+IF(OR(E2=3,E2=4,E2=5),1,0)+IF(OR(F2=6,F2=7,F2=8),1,0))&gt;1,"Error!","")</f>
        <v/>
      </c>
      <c r="H2" s="3">
        <f t="shared" ref="H2:H17" si="0">IF(B2&lt;&gt;"N/A",8,0)</f>
        <v>8</v>
      </c>
      <c r="I2" s="3">
        <f>SUM(D2:F2)</f>
        <v>0</v>
      </c>
    </row>
    <row r="3" spans="1:9" s="3" customFormat="1" ht="75" customHeight="1" x14ac:dyDescent="0.3">
      <c r="A3" s="36" t="s">
        <v>53</v>
      </c>
      <c r="B3" s="24"/>
      <c r="C3" s="24"/>
      <c r="D3" s="24"/>
      <c r="E3" s="24"/>
      <c r="F3" s="24"/>
      <c r="G3" s="27" t="str">
        <f t="shared" ref="G3:G17" si="1">IF((IF(UPPER(B3)="N/A",1,0)+IF(UPPER(C3)="N/S",1,0)+IF(OR(D3=1,D3=2),1,0)+IF(OR(E3=3,E3=4,E3=5),1,0)+IF(OR(F3=6,F3=7,F3=8),1,0))&gt;1,"Error!","")</f>
        <v/>
      </c>
      <c r="H3" s="3">
        <f t="shared" si="0"/>
        <v>8</v>
      </c>
      <c r="I3" s="3">
        <f t="shared" ref="I3:I17" si="2">SUM(D3:F3)</f>
        <v>0</v>
      </c>
    </row>
    <row r="4" spans="1:9" s="3" customFormat="1" ht="54.75" customHeight="1" x14ac:dyDescent="0.3">
      <c r="A4" s="36" t="s">
        <v>54</v>
      </c>
      <c r="B4" s="24"/>
      <c r="C4" s="24"/>
      <c r="D4" s="24"/>
      <c r="E4" s="24"/>
      <c r="F4" s="24"/>
      <c r="G4" s="27" t="str">
        <f t="shared" si="1"/>
        <v/>
      </c>
      <c r="H4" s="3">
        <f t="shared" si="0"/>
        <v>8</v>
      </c>
      <c r="I4" s="3">
        <f t="shared" si="2"/>
        <v>0</v>
      </c>
    </row>
    <row r="5" spans="1:9" s="3" customFormat="1" ht="70.5" customHeight="1" x14ac:dyDescent="0.3">
      <c r="A5" s="36" t="s">
        <v>149</v>
      </c>
      <c r="B5" s="24"/>
      <c r="C5" s="24"/>
      <c r="D5" s="24"/>
      <c r="E5" s="24"/>
      <c r="F5" s="24"/>
      <c r="G5" s="27" t="str">
        <f t="shared" si="1"/>
        <v/>
      </c>
      <c r="H5" s="3">
        <f t="shared" si="0"/>
        <v>8</v>
      </c>
      <c r="I5" s="3">
        <f t="shared" si="2"/>
        <v>0</v>
      </c>
    </row>
    <row r="6" spans="1:9" s="3" customFormat="1" ht="75" customHeight="1" x14ac:dyDescent="0.3">
      <c r="A6" s="36" t="s">
        <v>55</v>
      </c>
      <c r="B6" s="24"/>
      <c r="C6" s="24"/>
      <c r="D6" s="24"/>
      <c r="E6" s="24"/>
      <c r="F6" s="24"/>
      <c r="G6" s="27" t="str">
        <f t="shared" si="1"/>
        <v/>
      </c>
      <c r="H6" s="3">
        <f t="shared" si="0"/>
        <v>8</v>
      </c>
      <c r="I6" s="3">
        <f t="shared" si="2"/>
        <v>0</v>
      </c>
    </row>
    <row r="7" spans="1:9" s="3" customFormat="1" ht="37.5" customHeight="1" x14ac:dyDescent="0.3">
      <c r="A7" s="36" t="s">
        <v>56</v>
      </c>
      <c r="B7" s="24"/>
      <c r="C7" s="24"/>
      <c r="D7" s="24"/>
      <c r="E7" s="24"/>
      <c r="F7" s="24"/>
      <c r="G7" s="27" t="str">
        <f t="shared" si="1"/>
        <v/>
      </c>
      <c r="H7" s="3">
        <f t="shared" si="0"/>
        <v>8</v>
      </c>
      <c r="I7" s="3">
        <f t="shared" si="2"/>
        <v>0</v>
      </c>
    </row>
    <row r="8" spans="1:9" s="3" customFormat="1" ht="66.75" customHeight="1" x14ac:dyDescent="0.3">
      <c r="A8" s="36" t="s">
        <v>57</v>
      </c>
      <c r="B8" s="24"/>
      <c r="C8" s="24"/>
      <c r="D8" s="24"/>
      <c r="E8" s="24"/>
      <c r="F8" s="24"/>
      <c r="G8" s="27" t="str">
        <f t="shared" si="1"/>
        <v/>
      </c>
      <c r="H8" s="3">
        <f t="shared" si="0"/>
        <v>8</v>
      </c>
      <c r="I8" s="3">
        <f t="shared" si="2"/>
        <v>0</v>
      </c>
    </row>
    <row r="9" spans="1:9" s="3" customFormat="1" ht="66.75" customHeight="1" x14ac:dyDescent="0.3">
      <c r="A9" s="36" t="s">
        <v>58</v>
      </c>
      <c r="B9" s="24"/>
      <c r="C9" s="24"/>
      <c r="D9" s="24"/>
      <c r="E9" s="24"/>
      <c r="F9" s="24"/>
      <c r="G9" s="27" t="str">
        <f t="shared" si="1"/>
        <v/>
      </c>
      <c r="H9" s="3">
        <f t="shared" si="0"/>
        <v>8</v>
      </c>
      <c r="I9" s="3">
        <f t="shared" si="2"/>
        <v>0</v>
      </c>
    </row>
    <row r="10" spans="1:9" s="3" customFormat="1" ht="51.75" customHeight="1" x14ac:dyDescent="0.3">
      <c r="A10" s="36" t="s">
        <v>59</v>
      </c>
      <c r="B10" s="24"/>
      <c r="C10" s="24"/>
      <c r="D10" s="24"/>
      <c r="E10" s="24"/>
      <c r="F10" s="24"/>
      <c r="G10" s="27" t="str">
        <f t="shared" si="1"/>
        <v/>
      </c>
      <c r="H10" s="3">
        <f t="shared" si="0"/>
        <v>8</v>
      </c>
      <c r="I10" s="3">
        <f t="shared" si="2"/>
        <v>0</v>
      </c>
    </row>
    <row r="11" spans="1:9" s="3" customFormat="1" ht="54.75" customHeight="1" x14ac:dyDescent="0.3">
      <c r="A11" s="36" t="s">
        <v>60</v>
      </c>
      <c r="B11" s="24"/>
      <c r="C11" s="24"/>
      <c r="D11" s="24"/>
      <c r="E11" s="24"/>
      <c r="F11" s="24"/>
      <c r="G11" s="27" t="str">
        <f t="shared" si="1"/>
        <v/>
      </c>
      <c r="H11" s="3">
        <f t="shared" si="0"/>
        <v>8</v>
      </c>
      <c r="I11" s="3">
        <f t="shared" si="2"/>
        <v>0</v>
      </c>
    </row>
    <row r="12" spans="1:9" s="3" customFormat="1" ht="59.25" customHeight="1" x14ac:dyDescent="0.3">
      <c r="A12" s="36" t="s">
        <v>61</v>
      </c>
      <c r="B12" s="24"/>
      <c r="C12" s="24"/>
      <c r="D12" s="24"/>
      <c r="E12" s="24"/>
      <c r="F12" s="24"/>
      <c r="G12" s="27" t="str">
        <f t="shared" si="1"/>
        <v/>
      </c>
      <c r="H12" s="3">
        <f t="shared" si="0"/>
        <v>8</v>
      </c>
      <c r="I12" s="3">
        <f t="shared" si="2"/>
        <v>0</v>
      </c>
    </row>
    <row r="13" spans="1:9" s="3" customFormat="1" ht="75" customHeight="1" x14ac:dyDescent="0.3">
      <c r="A13" s="36" t="s">
        <v>62</v>
      </c>
      <c r="B13" s="24"/>
      <c r="C13" s="24"/>
      <c r="D13" s="24"/>
      <c r="E13" s="24"/>
      <c r="F13" s="24"/>
      <c r="G13" s="27" t="str">
        <f t="shared" si="1"/>
        <v/>
      </c>
      <c r="H13" s="3">
        <f t="shared" si="0"/>
        <v>8</v>
      </c>
      <c r="I13" s="3">
        <f t="shared" si="2"/>
        <v>0</v>
      </c>
    </row>
    <row r="14" spans="1:9" s="3" customFormat="1" ht="75" customHeight="1" x14ac:dyDescent="0.3">
      <c r="A14" s="36" t="s">
        <v>63</v>
      </c>
      <c r="B14" s="24"/>
      <c r="C14" s="24"/>
      <c r="D14" s="24"/>
      <c r="E14" s="24"/>
      <c r="F14" s="24"/>
      <c r="G14" s="27" t="str">
        <f t="shared" si="1"/>
        <v/>
      </c>
      <c r="H14" s="3">
        <f t="shared" si="0"/>
        <v>8</v>
      </c>
      <c r="I14" s="3">
        <f t="shared" si="2"/>
        <v>0</v>
      </c>
    </row>
    <row r="15" spans="1:9" s="3" customFormat="1" ht="75" customHeight="1" x14ac:dyDescent="0.3">
      <c r="A15" s="37" t="s">
        <v>64</v>
      </c>
      <c r="B15" s="24"/>
      <c r="C15" s="24"/>
      <c r="D15" s="24"/>
      <c r="E15" s="24"/>
      <c r="F15" s="24"/>
      <c r="G15" s="27" t="str">
        <f t="shared" si="1"/>
        <v/>
      </c>
      <c r="H15" s="3">
        <f t="shared" si="0"/>
        <v>8</v>
      </c>
      <c r="I15" s="3">
        <f t="shared" si="2"/>
        <v>0</v>
      </c>
    </row>
    <row r="16" spans="1:9" s="3" customFormat="1" ht="50.25" customHeight="1" x14ac:dyDescent="0.3">
      <c r="A16" s="36" t="s">
        <v>65</v>
      </c>
      <c r="B16" s="24"/>
      <c r="C16" s="24"/>
      <c r="D16" s="24"/>
      <c r="E16" s="24"/>
      <c r="F16" s="24"/>
      <c r="G16" s="27" t="str">
        <f t="shared" si="1"/>
        <v/>
      </c>
      <c r="H16" s="3">
        <f t="shared" si="0"/>
        <v>8</v>
      </c>
      <c r="I16" s="3">
        <f t="shared" si="2"/>
        <v>0</v>
      </c>
    </row>
    <row r="17" spans="1:9" s="3" customFormat="1" ht="75" customHeight="1" x14ac:dyDescent="0.3">
      <c r="A17" s="36" t="s">
        <v>66</v>
      </c>
      <c r="B17" s="24"/>
      <c r="C17" s="24"/>
      <c r="D17" s="24"/>
      <c r="E17" s="24"/>
      <c r="F17" s="24"/>
      <c r="G17" s="27" t="str">
        <f t="shared" si="1"/>
        <v/>
      </c>
      <c r="H17" s="3">
        <f t="shared" si="0"/>
        <v>8</v>
      </c>
      <c r="I17" s="3">
        <f t="shared" si="2"/>
        <v>0</v>
      </c>
    </row>
    <row r="18" spans="1:9" x14ac:dyDescent="0.3">
      <c r="A18" s="19" t="s">
        <v>34</v>
      </c>
      <c r="B18" s="47" t="s">
        <v>0</v>
      </c>
      <c r="C18" s="47"/>
      <c r="D18" s="47" t="s">
        <v>1</v>
      </c>
      <c r="E18" s="48"/>
      <c r="F18" s="20" t="s">
        <v>36</v>
      </c>
      <c r="H18" s="2">
        <f>SUM(H2:H17)</f>
        <v>128</v>
      </c>
      <c r="I18" s="2">
        <f>SUM(I2:I17)</f>
        <v>0</v>
      </c>
    </row>
    <row r="19" spans="1:9" x14ac:dyDescent="0.3">
      <c r="A19" s="23" t="s">
        <v>35</v>
      </c>
      <c r="B19" s="49">
        <f>+H18</f>
        <v>128</v>
      </c>
      <c r="C19" s="50"/>
      <c r="D19" s="49">
        <f>+I18</f>
        <v>0</v>
      </c>
      <c r="E19" s="50"/>
      <c r="F19" s="28">
        <f>+TRUNC(H19,4)</f>
        <v>0</v>
      </c>
      <c r="H19" s="29">
        <f>IFERROR(D19/B19,0)</f>
        <v>0</v>
      </c>
    </row>
  </sheetData>
  <mergeCells count="4">
    <mergeCell ref="D18:E18"/>
    <mergeCell ref="B18:C18"/>
    <mergeCell ref="B19:C19"/>
    <mergeCell ref="D19:E19"/>
  </mergeCells>
  <dataValidations disablePrompts="1" xWindow="1077" yWindow="638" count="7">
    <dataValidation allowBlank="1" showInputMessage="1" showErrorMessage="1" promptTitle="Select only ONE score" prompt="Multiple scores not permitted." sqref="A2" xr:uid="{724355B2-3150-45EE-8F2D-4F282A35660D}"/>
    <dataValidation allowBlank="1" showInputMessage="1" showErrorMessage="1" promptTitle="Select only ONE score" prompt="Multiple scores not permitted._x000a_" sqref="A3:A17" xr:uid="{BC1F9378-2B3C-4799-921F-15F29960A242}"/>
    <dataValidation type="list" allowBlank="1" showInputMessage="1" showErrorMessage="1" promptTitle="Not started" prompt="Select N/S from the drop down box." sqref="C2:C17" xr:uid="{9AEA8341-1F0A-4883-9B49-83EADCC5082E}">
      <formula1>"N/S"</formula1>
    </dataValidation>
    <dataValidation type="list" allowBlank="1" showInputMessage="1" showErrorMessage="1" promptTitle="&quot;1&quot; or &quot;2&quot; - only valid scores" prompt="Select 1 or 2 from the drop down box." sqref="D2:D17" xr:uid="{2D0D1A2E-21C7-485B-96B0-9A055AB87D8B}">
      <formula1>"1, 2"</formula1>
    </dataValidation>
    <dataValidation type="list" allowBlank="1" showInputMessage="1" showErrorMessage="1" promptTitle="&quot;3&quot;, &quot;4&quot; or &quot;5&quot; - valid scores" prompt="Select 3, 4, or 5 from the drop down box." sqref="E2:E17" xr:uid="{E9A57C94-38C7-4A96-A68F-C1C88EC90600}">
      <formula1>"3, 4, 5"</formula1>
    </dataValidation>
    <dataValidation type="list" allowBlank="1" showInputMessage="1" showErrorMessage="1" promptTitle="&quot;6&quot;, &quot;7&quot; or &quot;8&quot; - valid scores" prompt="Select 6, 7, or 8 from the drop down box." sqref="F2:F17" xr:uid="{8932B663-2EDC-4476-9023-DBB69B23F053}">
      <formula1>"6, 7, 8"</formula1>
    </dataValidation>
    <dataValidation type="list" allowBlank="1" showInputMessage="1" showErrorMessage="1" promptTitle="Not applicable" prompt="Select N/A from the drop down box." sqref="B2:B17" xr:uid="{16E24C54-5D5A-42B9-A375-0CB05C3E641C}">
      <formula1>"N/A"</formula1>
    </dataValidation>
  </dataValidations>
  <pageMargins left="0.25" right="0.25" top="0.75" bottom="0.75" header="0.3" footer="0.3"/>
  <pageSetup scale="5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5"/>
  <sheetViews>
    <sheetView zoomScaleNormal="100" workbookViewId="0">
      <pane ySplit="1" topLeftCell="A13" activePane="bottomLeft" state="frozen"/>
      <selection activeCell="B1" sqref="B1"/>
      <selection pane="bottomLeft" activeCell="O4" sqref="O4"/>
    </sheetView>
  </sheetViews>
  <sheetFormatPr defaultColWidth="9.109375" defaultRowHeight="14.4" x14ac:dyDescent="0.3"/>
  <cols>
    <col min="1" max="1" width="65.6640625" style="2" customWidth="1"/>
    <col min="2" max="6" width="7.6640625" style="2" customWidth="1"/>
    <col min="7" max="7" width="5.6640625" style="2" customWidth="1"/>
    <col min="8" max="9" width="9.109375" style="2" hidden="1" customWidth="1"/>
    <col min="10" max="10" width="9.109375" style="2" customWidth="1"/>
    <col min="11" max="16384" width="9.109375" style="2"/>
  </cols>
  <sheetData>
    <row r="1" spans="1:9" ht="96.75" customHeight="1" x14ac:dyDescent="0.3">
      <c r="A1" s="10" t="s">
        <v>151</v>
      </c>
      <c r="B1" s="17" t="s">
        <v>49</v>
      </c>
      <c r="C1" s="17" t="s">
        <v>51</v>
      </c>
      <c r="D1" s="18" t="s">
        <v>28</v>
      </c>
      <c r="E1" s="17" t="s">
        <v>31</v>
      </c>
      <c r="F1" s="17" t="s">
        <v>29</v>
      </c>
      <c r="H1" s="3" t="s">
        <v>47</v>
      </c>
      <c r="I1" s="3" t="s">
        <v>48</v>
      </c>
    </row>
    <row r="2" spans="1:9" ht="60" customHeight="1" x14ac:dyDescent="0.3">
      <c r="A2" s="38" t="s">
        <v>67</v>
      </c>
      <c r="B2" s="24"/>
      <c r="C2" s="24"/>
      <c r="D2" s="24"/>
      <c r="E2" s="24"/>
      <c r="F2" s="24"/>
      <c r="G2" s="27" t="str">
        <f>IF((IF(UPPER(B2)="N/A",1,0)+IF(UPPER(C2)="N/S",1,0)+IF(OR(D2=1,D2=2),1,0)+IF(OR(E2=3,E2=4,E2=5),1,0)+IF(OR(F2=6,F2=7,F2=8),1,0))&gt;1,"Error!","")</f>
        <v/>
      </c>
      <c r="H2" s="2">
        <f>IF(B2&lt;&gt;"N/A",8,0)</f>
        <v>8</v>
      </c>
      <c r="I2" s="2">
        <f>SUM(D2:F2)</f>
        <v>0</v>
      </c>
    </row>
    <row r="3" spans="1:9" ht="60" customHeight="1" x14ac:dyDescent="0.3">
      <c r="A3" s="38" t="s">
        <v>68</v>
      </c>
      <c r="B3" s="24"/>
      <c r="C3" s="24"/>
      <c r="D3" s="24"/>
      <c r="E3" s="24"/>
      <c r="F3" s="24"/>
      <c r="G3" s="27" t="str">
        <f t="shared" ref="G3:G13" si="0">IF((IF(UPPER(B3)="N/A",1,0)+IF(UPPER(C3)="N/S",1,0)+IF(OR(D3=1,D3=2),1,0)+IF(OR(E3=3,E3=4,E3=5),1,0)+IF(OR(F3=6,F3=7,F3=8),1,0))&gt;1,"Error!","")</f>
        <v/>
      </c>
      <c r="H3" s="2">
        <f t="shared" ref="H3:H13" si="1">IF(B3&lt;&gt;"N/A",8,0)</f>
        <v>8</v>
      </c>
      <c r="I3" s="2">
        <f t="shared" ref="I3:I13" si="2">SUM(D3:F3)</f>
        <v>0</v>
      </c>
    </row>
    <row r="4" spans="1:9" ht="60" customHeight="1" x14ac:dyDescent="0.3">
      <c r="A4" s="38" t="s">
        <v>69</v>
      </c>
      <c r="B4" s="24"/>
      <c r="C4" s="24"/>
      <c r="D4" s="24"/>
      <c r="E4" s="24"/>
      <c r="F4" s="24"/>
      <c r="G4" s="27" t="str">
        <f t="shared" si="0"/>
        <v/>
      </c>
      <c r="H4" s="2">
        <f t="shared" si="1"/>
        <v>8</v>
      </c>
      <c r="I4" s="2">
        <f t="shared" si="2"/>
        <v>0</v>
      </c>
    </row>
    <row r="5" spans="1:9" ht="82.5" customHeight="1" x14ac:dyDescent="0.3">
      <c r="A5" s="36" t="s">
        <v>70</v>
      </c>
      <c r="B5" s="24"/>
      <c r="C5" s="24"/>
      <c r="D5" s="24"/>
      <c r="E5" s="24"/>
      <c r="F5" s="24"/>
      <c r="G5" s="27" t="str">
        <f t="shared" si="0"/>
        <v/>
      </c>
      <c r="H5" s="2">
        <f t="shared" si="1"/>
        <v>8</v>
      </c>
      <c r="I5" s="2">
        <f t="shared" si="2"/>
        <v>0</v>
      </c>
    </row>
    <row r="6" spans="1:9" ht="42.75" customHeight="1" x14ac:dyDescent="0.3">
      <c r="A6" s="38" t="s">
        <v>71</v>
      </c>
      <c r="B6" s="24"/>
      <c r="C6" s="24"/>
      <c r="D6" s="24"/>
      <c r="E6" s="24"/>
      <c r="F6" s="24"/>
      <c r="G6" s="27" t="str">
        <f t="shared" si="0"/>
        <v/>
      </c>
      <c r="H6" s="2">
        <f t="shared" si="1"/>
        <v>8</v>
      </c>
      <c r="I6" s="2">
        <f t="shared" si="2"/>
        <v>0</v>
      </c>
    </row>
    <row r="7" spans="1:9" ht="60" customHeight="1" x14ac:dyDescent="0.3">
      <c r="A7" s="38" t="s">
        <v>153</v>
      </c>
      <c r="B7" s="24"/>
      <c r="C7" s="24"/>
      <c r="D7" s="24"/>
      <c r="E7" s="24"/>
      <c r="F7" s="24"/>
      <c r="G7" s="27" t="str">
        <f t="shared" si="0"/>
        <v/>
      </c>
      <c r="H7" s="2">
        <f t="shared" si="1"/>
        <v>8</v>
      </c>
      <c r="I7" s="2">
        <f t="shared" si="2"/>
        <v>0</v>
      </c>
    </row>
    <row r="8" spans="1:9" ht="75.75" customHeight="1" x14ac:dyDescent="0.3">
      <c r="A8" s="36" t="s">
        <v>72</v>
      </c>
      <c r="B8" s="24"/>
      <c r="C8" s="24"/>
      <c r="D8" s="24"/>
      <c r="E8" s="24"/>
      <c r="F8" s="24"/>
      <c r="G8" s="27" t="str">
        <f t="shared" si="0"/>
        <v/>
      </c>
      <c r="H8" s="2">
        <f t="shared" si="1"/>
        <v>8</v>
      </c>
      <c r="I8" s="2">
        <f t="shared" si="2"/>
        <v>0</v>
      </c>
    </row>
    <row r="9" spans="1:9" ht="95.25" customHeight="1" x14ac:dyDescent="0.3">
      <c r="A9" s="36" t="s">
        <v>73</v>
      </c>
      <c r="B9" s="24"/>
      <c r="C9" s="24"/>
      <c r="D9" s="24"/>
      <c r="E9" s="24"/>
      <c r="F9" s="24"/>
      <c r="G9" s="27" t="str">
        <f t="shared" si="0"/>
        <v/>
      </c>
      <c r="H9" s="2">
        <f t="shared" si="1"/>
        <v>8</v>
      </c>
      <c r="I9" s="2">
        <f t="shared" si="2"/>
        <v>0</v>
      </c>
    </row>
    <row r="10" spans="1:9" ht="65.25" customHeight="1" x14ac:dyDescent="0.3">
      <c r="A10" s="38" t="s">
        <v>74</v>
      </c>
      <c r="B10" s="24"/>
      <c r="C10" s="24"/>
      <c r="D10" s="24"/>
      <c r="E10" s="24"/>
      <c r="F10" s="24"/>
      <c r="G10" s="27" t="str">
        <f t="shared" si="0"/>
        <v/>
      </c>
      <c r="H10" s="2">
        <f t="shared" si="1"/>
        <v>8</v>
      </c>
      <c r="I10" s="2">
        <f t="shared" si="2"/>
        <v>0</v>
      </c>
    </row>
    <row r="11" spans="1:9" ht="90.75" customHeight="1" x14ac:dyDescent="0.3">
      <c r="A11" s="36" t="s">
        <v>152</v>
      </c>
      <c r="B11" s="24"/>
      <c r="C11" s="24"/>
      <c r="D11" s="24"/>
      <c r="E11" s="24"/>
      <c r="F11" s="24"/>
      <c r="G11" s="27" t="str">
        <f t="shared" si="0"/>
        <v/>
      </c>
      <c r="H11" s="2">
        <f t="shared" si="1"/>
        <v>8</v>
      </c>
      <c r="I11" s="2">
        <f t="shared" si="2"/>
        <v>0</v>
      </c>
    </row>
    <row r="12" spans="1:9" ht="39.75" customHeight="1" x14ac:dyDescent="0.3">
      <c r="A12" s="38" t="s">
        <v>75</v>
      </c>
      <c r="B12" s="24"/>
      <c r="C12" s="24"/>
      <c r="D12" s="24"/>
      <c r="E12" s="24"/>
      <c r="F12" s="24"/>
      <c r="G12" s="27" t="str">
        <f t="shared" si="0"/>
        <v/>
      </c>
      <c r="H12" s="2">
        <f t="shared" si="1"/>
        <v>8</v>
      </c>
      <c r="I12" s="2">
        <f t="shared" si="2"/>
        <v>0</v>
      </c>
    </row>
    <row r="13" spans="1:9" s="3" customFormat="1" ht="60" customHeight="1" x14ac:dyDescent="0.3">
      <c r="A13" s="38" t="s">
        <v>154</v>
      </c>
      <c r="B13" s="24"/>
      <c r="C13" s="24"/>
      <c r="D13" s="24"/>
      <c r="E13" s="24"/>
      <c r="F13" s="24"/>
      <c r="G13" s="27" t="str">
        <f t="shared" si="0"/>
        <v/>
      </c>
      <c r="H13" s="2">
        <f t="shared" si="1"/>
        <v>8</v>
      </c>
      <c r="I13" s="2">
        <f t="shared" si="2"/>
        <v>0</v>
      </c>
    </row>
    <row r="14" spans="1:9" x14ac:dyDescent="0.3">
      <c r="A14" s="19" t="s">
        <v>34</v>
      </c>
      <c r="B14" s="45" t="s">
        <v>0</v>
      </c>
      <c r="C14" s="46"/>
      <c r="D14" s="45" t="s">
        <v>1</v>
      </c>
      <c r="E14" s="46"/>
      <c r="F14" s="20" t="s">
        <v>36</v>
      </c>
      <c r="H14" s="2">
        <f>SUM(H2:H13)</f>
        <v>96</v>
      </c>
      <c r="I14" s="2">
        <f>SUM(I2:I13)</f>
        <v>0</v>
      </c>
    </row>
    <row r="15" spans="1:9" x14ac:dyDescent="0.3">
      <c r="A15" s="33" t="s">
        <v>37</v>
      </c>
      <c r="B15" s="49">
        <f>+H14</f>
        <v>96</v>
      </c>
      <c r="C15" s="50"/>
      <c r="D15" s="49">
        <f>+I14</f>
        <v>0</v>
      </c>
      <c r="E15" s="50"/>
      <c r="F15" s="34">
        <f>+TRUNC(H15,4)</f>
        <v>0</v>
      </c>
      <c r="H15" s="29">
        <f>+IFERROR(I14/H14,0)</f>
        <v>0</v>
      </c>
    </row>
  </sheetData>
  <mergeCells count="4">
    <mergeCell ref="D14:E14"/>
    <mergeCell ref="B14:C14"/>
    <mergeCell ref="B15:C15"/>
    <mergeCell ref="D15:E15"/>
  </mergeCells>
  <dataValidations count="6">
    <dataValidation allowBlank="1" showInputMessage="1" showErrorMessage="1" promptTitle="Select only ONE score" prompt="Multiple scores not permitted." sqref="A2:A13" xr:uid="{C32F46FA-7BCE-4D42-A4BC-FC0E5337E1C8}"/>
    <dataValidation type="list" allowBlank="1" showInputMessage="1" showErrorMessage="1" promptTitle="Not applicabe" prompt="Select N/A from the drop down box." sqref="B2:B13" xr:uid="{6E6F7E97-D0BE-4689-8575-2D4312D51979}">
      <formula1>"N/A"</formula1>
    </dataValidation>
    <dataValidation type="list" allowBlank="1" showInputMessage="1" showErrorMessage="1" promptTitle="Not started" prompt="Select N/S from the drop down box." sqref="C2:C13" xr:uid="{8E07DDB3-330A-44E9-98E9-2F6346B5A1DD}">
      <formula1>"N/S"</formula1>
    </dataValidation>
    <dataValidation type="list" allowBlank="1" showInputMessage="1" showErrorMessage="1" promptTitle="&quot;1&quot; or &quot;2&quot; - only valid scores" prompt="Select 1 or 2 from the drop down box." sqref="D2:D13" xr:uid="{70FC3E3B-930E-4081-9F0A-26AB3A0E49FD}">
      <formula1>"1,2"</formula1>
    </dataValidation>
    <dataValidation type="list" allowBlank="1" showInputMessage="1" showErrorMessage="1" promptTitle="&quot;3&quot;, &quot;4&quot; or &quot;5&quot; - valid scores" prompt="Select 3, 4, or 5 from the drop down box." sqref="E2:E13" xr:uid="{5FA717F3-395F-4BE8-A455-21C3C1F4CB27}">
      <formula1>"3,4,5"</formula1>
    </dataValidation>
    <dataValidation type="list" allowBlank="1" showInputMessage="1" showErrorMessage="1" promptTitle="&quot;6&quot;, &quot;7&quot; or &quot;8&quot; - valid scores" prompt="Select 6, 7, or 8 from the drop down box." sqref="F2:F13" xr:uid="{8F2A65FA-B95A-4DDE-B327-95934141DE8C}">
      <formula1>"6,7,8"</formula1>
    </dataValidation>
  </dataValidations>
  <pageMargins left="0.7" right="0.7" top="0.75" bottom="0.75" header="0.3" footer="0.3"/>
  <pageSetup scale="7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zoomScaleNormal="100" workbookViewId="0">
      <pane ySplit="1" topLeftCell="A11" activePane="bottomLeft" state="frozen"/>
      <selection pane="bottomLeft" activeCell="L18" sqref="L18"/>
    </sheetView>
  </sheetViews>
  <sheetFormatPr defaultColWidth="9.109375" defaultRowHeight="14.4" x14ac:dyDescent="0.3"/>
  <cols>
    <col min="1" max="1" width="65.6640625" style="2" customWidth="1"/>
    <col min="2" max="6" width="7.6640625" style="2" customWidth="1"/>
    <col min="7" max="7" width="5.6640625" style="2" customWidth="1"/>
    <col min="8" max="9" width="9.109375" style="2" hidden="1" customWidth="1"/>
    <col min="10" max="16384" width="9.109375" style="2"/>
  </cols>
  <sheetData>
    <row r="1" spans="1:9" ht="93" customHeight="1" x14ac:dyDescent="0.3">
      <c r="A1" s="10" t="s">
        <v>24</v>
      </c>
      <c r="B1" s="17" t="s">
        <v>49</v>
      </c>
      <c r="C1" s="17" t="s">
        <v>51</v>
      </c>
      <c r="D1" s="18" t="s">
        <v>28</v>
      </c>
      <c r="E1" s="17" t="s">
        <v>30</v>
      </c>
      <c r="F1" s="17" t="s">
        <v>29</v>
      </c>
      <c r="H1" s="3" t="s">
        <v>47</v>
      </c>
      <c r="I1" s="3" t="s">
        <v>48</v>
      </c>
    </row>
    <row r="2" spans="1:9" ht="57.75" customHeight="1" x14ac:dyDescent="0.3">
      <c r="A2" s="36" t="s">
        <v>76</v>
      </c>
      <c r="B2" s="24"/>
      <c r="C2" s="24"/>
      <c r="D2" s="24"/>
      <c r="E2" s="24"/>
      <c r="F2" s="24"/>
      <c r="G2" s="27" t="str">
        <f>IF((IF(UPPER(B2)="N/A",1,0)+IF(UPPER(C2)="N/S",1,0)+IF(OR(D2=1,D2=2),1,0)+IF(OR(E2=3,E2=4,E2=5),1,0)+IF(OR(F2=6,F2=7,F2=8),1,0))&gt;1,"Error!","")</f>
        <v/>
      </c>
      <c r="H2" s="2">
        <f>IF(B2&lt;&gt;"N/A",8,0)</f>
        <v>8</v>
      </c>
      <c r="I2" s="2">
        <f>SUM(D2:F2)</f>
        <v>0</v>
      </c>
    </row>
    <row r="3" spans="1:9" ht="40.5" customHeight="1" x14ac:dyDescent="0.3">
      <c r="A3" s="36" t="s">
        <v>77</v>
      </c>
      <c r="B3" s="24"/>
      <c r="C3" s="24"/>
      <c r="D3" s="24"/>
      <c r="E3" s="24"/>
      <c r="F3" s="24"/>
      <c r="G3" s="27" t="str">
        <f t="shared" ref="G3:G13" si="0">IF((IF(UPPER(B3)="N/A",1,0)+IF(UPPER(C3)="N/S",1,0)+IF(OR(D3=1,D3=2),1,0)+IF(OR(E3=3,E3=4,E3=5),1,0)+IF(OR(F3=6,F3=7,F3=8),1,0))&gt;1,"Error!","")</f>
        <v/>
      </c>
      <c r="H3" s="2">
        <f t="shared" ref="H3:H13" si="1">IF(B3&lt;&gt;"N/A",8,0)</f>
        <v>8</v>
      </c>
      <c r="I3" s="2">
        <f t="shared" ref="I3:I13" si="2">SUM(D3:F3)</f>
        <v>0</v>
      </c>
    </row>
    <row r="4" spans="1:9" ht="68.25" customHeight="1" x14ac:dyDescent="0.3">
      <c r="A4" s="36" t="s">
        <v>78</v>
      </c>
      <c r="B4" s="24"/>
      <c r="C4" s="24"/>
      <c r="D4" s="24"/>
      <c r="E4" s="24"/>
      <c r="F4" s="24"/>
      <c r="G4" s="27" t="str">
        <f t="shared" si="0"/>
        <v/>
      </c>
      <c r="H4" s="2">
        <f t="shared" si="1"/>
        <v>8</v>
      </c>
      <c r="I4" s="2">
        <f t="shared" si="2"/>
        <v>0</v>
      </c>
    </row>
    <row r="5" spans="1:9" ht="75.75" customHeight="1" x14ac:dyDescent="0.3">
      <c r="A5" s="36" t="s">
        <v>79</v>
      </c>
      <c r="B5" s="24"/>
      <c r="C5" s="24"/>
      <c r="D5" s="24"/>
      <c r="E5" s="24"/>
      <c r="F5" s="24"/>
      <c r="G5" s="27" t="str">
        <f t="shared" si="0"/>
        <v/>
      </c>
      <c r="H5" s="2">
        <f t="shared" si="1"/>
        <v>8</v>
      </c>
      <c r="I5" s="2">
        <f t="shared" si="2"/>
        <v>0</v>
      </c>
    </row>
    <row r="6" spans="1:9" ht="57.75" customHeight="1" x14ac:dyDescent="0.3">
      <c r="A6" s="36" t="s">
        <v>80</v>
      </c>
      <c r="B6" s="24"/>
      <c r="C6" s="24"/>
      <c r="D6" s="24"/>
      <c r="E6" s="24"/>
      <c r="F6" s="24"/>
      <c r="G6" s="27" t="str">
        <f t="shared" si="0"/>
        <v/>
      </c>
      <c r="H6" s="2">
        <f t="shared" si="1"/>
        <v>8</v>
      </c>
      <c r="I6" s="2">
        <f t="shared" si="2"/>
        <v>0</v>
      </c>
    </row>
    <row r="7" spans="1:9" ht="57.75" customHeight="1" x14ac:dyDescent="0.3">
      <c r="A7" s="37" t="s">
        <v>81</v>
      </c>
      <c r="B7" s="24"/>
      <c r="C7" s="24"/>
      <c r="D7" s="24"/>
      <c r="E7" s="24"/>
      <c r="F7" s="24"/>
      <c r="G7" s="27" t="str">
        <f t="shared" si="0"/>
        <v/>
      </c>
      <c r="H7" s="2">
        <f t="shared" si="1"/>
        <v>8</v>
      </c>
      <c r="I7" s="2">
        <f t="shared" si="2"/>
        <v>0</v>
      </c>
    </row>
    <row r="8" spans="1:9" ht="57.75" customHeight="1" x14ac:dyDescent="0.3">
      <c r="A8" s="36" t="s">
        <v>82</v>
      </c>
      <c r="B8" s="24"/>
      <c r="C8" s="24"/>
      <c r="D8" s="24"/>
      <c r="E8" s="24"/>
      <c r="F8" s="24"/>
      <c r="G8" s="27" t="str">
        <f t="shared" si="0"/>
        <v/>
      </c>
      <c r="H8" s="2">
        <f t="shared" si="1"/>
        <v>8</v>
      </c>
      <c r="I8" s="2">
        <f t="shared" si="2"/>
        <v>0</v>
      </c>
    </row>
    <row r="9" spans="1:9" ht="61.5" customHeight="1" x14ac:dyDescent="0.3">
      <c r="A9" s="36" t="s">
        <v>83</v>
      </c>
      <c r="B9" s="24"/>
      <c r="C9" s="24"/>
      <c r="D9" s="24"/>
      <c r="E9" s="24"/>
      <c r="F9" s="24"/>
      <c r="G9" s="27" t="str">
        <f t="shared" si="0"/>
        <v/>
      </c>
      <c r="H9" s="2">
        <f t="shared" si="1"/>
        <v>8</v>
      </c>
      <c r="I9" s="2">
        <f t="shared" si="2"/>
        <v>0</v>
      </c>
    </row>
    <row r="10" spans="1:9" ht="57.75" customHeight="1" x14ac:dyDescent="0.3">
      <c r="A10" s="36" t="s">
        <v>84</v>
      </c>
      <c r="B10" s="24"/>
      <c r="C10" s="24"/>
      <c r="D10" s="24"/>
      <c r="E10" s="24"/>
      <c r="F10" s="24"/>
      <c r="G10" s="27" t="str">
        <f t="shared" si="0"/>
        <v/>
      </c>
      <c r="H10" s="2">
        <f t="shared" si="1"/>
        <v>8</v>
      </c>
      <c r="I10" s="2">
        <f t="shared" si="2"/>
        <v>0</v>
      </c>
    </row>
    <row r="11" spans="1:9" ht="84.75" customHeight="1" x14ac:dyDescent="0.3">
      <c r="A11" s="36" t="s">
        <v>85</v>
      </c>
      <c r="B11" s="24"/>
      <c r="C11" s="24"/>
      <c r="D11" s="24"/>
      <c r="E11" s="24"/>
      <c r="F11" s="24"/>
      <c r="G11" s="27" t="str">
        <f t="shared" si="0"/>
        <v/>
      </c>
      <c r="H11" s="2">
        <f t="shared" si="1"/>
        <v>8</v>
      </c>
      <c r="I11" s="2">
        <f t="shared" si="2"/>
        <v>0</v>
      </c>
    </row>
    <row r="12" spans="1:9" s="9" customFormat="1" ht="64.5" customHeight="1" x14ac:dyDescent="0.3">
      <c r="A12" s="36" t="s">
        <v>86</v>
      </c>
      <c r="B12" s="24"/>
      <c r="C12" s="24"/>
      <c r="D12" s="24"/>
      <c r="E12" s="24"/>
      <c r="F12" s="24"/>
      <c r="G12" s="27" t="str">
        <f t="shared" si="0"/>
        <v/>
      </c>
      <c r="H12" s="2">
        <f t="shared" si="1"/>
        <v>8</v>
      </c>
      <c r="I12" s="2">
        <f t="shared" si="2"/>
        <v>0</v>
      </c>
    </row>
    <row r="13" spans="1:9" ht="81" customHeight="1" x14ac:dyDescent="0.3">
      <c r="A13" s="36" t="s">
        <v>87</v>
      </c>
      <c r="B13" s="24"/>
      <c r="C13" s="24"/>
      <c r="D13" s="24"/>
      <c r="E13" s="24"/>
      <c r="F13" s="24"/>
      <c r="G13" s="27" t="str">
        <f t="shared" si="0"/>
        <v/>
      </c>
      <c r="H13" s="2">
        <f t="shared" si="1"/>
        <v>8</v>
      </c>
      <c r="I13" s="2">
        <f t="shared" si="2"/>
        <v>0</v>
      </c>
    </row>
    <row r="14" spans="1:9" x14ac:dyDescent="0.3">
      <c r="A14" s="19" t="s">
        <v>34</v>
      </c>
      <c r="B14" s="45" t="s">
        <v>0</v>
      </c>
      <c r="C14" s="46"/>
      <c r="D14" s="45" t="s">
        <v>1</v>
      </c>
      <c r="E14" s="46"/>
      <c r="F14" s="20" t="s">
        <v>36</v>
      </c>
      <c r="H14" s="2">
        <f>SUM(H2:H13)</f>
        <v>96</v>
      </c>
      <c r="I14" s="2">
        <f>SUM(I2:I13)</f>
        <v>0</v>
      </c>
    </row>
    <row r="15" spans="1:9" x14ac:dyDescent="0.3">
      <c r="A15" s="33" t="s">
        <v>38</v>
      </c>
      <c r="B15" s="49">
        <f>+H14</f>
        <v>96</v>
      </c>
      <c r="C15" s="50"/>
      <c r="D15" s="49">
        <f>+I14</f>
        <v>0</v>
      </c>
      <c r="E15" s="50"/>
      <c r="F15" s="34">
        <f>+TRUNC(H15,4)</f>
        <v>0</v>
      </c>
      <c r="H15" s="29">
        <f>+IFERROR(I14/H14,0)</f>
        <v>0</v>
      </c>
    </row>
  </sheetData>
  <mergeCells count="4">
    <mergeCell ref="B14:C14"/>
    <mergeCell ref="D14:E14"/>
    <mergeCell ref="B15:C15"/>
    <mergeCell ref="D15:E15"/>
  </mergeCells>
  <dataValidations count="6">
    <dataValidation allowBlank="1" showInputMessage="1" showErrorMessage="1" promptTitle="Select only ONE score" prompt="Multiple scores not permitted." sqref="A2:A13" xr:uid="{0ECADDD2-3413-443A-8B30-D610EEA07DF2}"/>
    <dataValidation type="list" allowBlank="1" showInputMessage="1" showErrorMessage="1" promptTitle="Not applicable" prompt="Select N/A from the drop down box." sqref="B2:B13" xr:uid="{16661F47-9B93-403B-9C57-E61EE314D670}">
      <formula1>"N/A"</formula1>
    </dataValidation>
    <dataValidation type="list" allowBlank="1" showInputMessage="1" showErrorMessage="1" promptTitle="Not started" prompt="Select N/S from the drop down box." sqref="C2:C13" xr:uid="{D7910C85-4255-4A00-918F-FD7FEF80373C}">
      <formula1>"N/S"</formula1>
    </dataValidation>
    <dataValidation type="list" allowBlank="1" showInputMessage="1" showErrorMessage="1" promptTitle="&quot;1&quot; or &quot;2&quot; - only valid scores" prompt="Select 1 or 2 from the drop down box." sqref="D2:D13" xr:uid="{CAA8F955-D484-45EB-B502-16930AB1BB1B}">
      <formula1>"1,2"</formula1>
    </dataValidation>
    <dataValidation type="list" allowBlank="1" showInputMessage="1" showErrorMessage="1" promptTitle="&quot;3&quot;, &quot;4&quot; or &quot;5&quot; - valid scores" prompt="Select 3, 4, or 5 from the drop down box." sqref="E2:E13" xr:uid="{8F917838-A7B5-41A8-B633-01AB12F4F8FD}">
      <formula1>"3,4,5"</formula1>
    </dataValidation>
    <dataValidation type="list" allowBlank="1" showInputMessage="1" showErrorMessage="1" promptTitle="&quot;6&quot;, &quot;7&quot; or &quot;8&quot; - valid scores" prompt="Select 6, 7, or 8 from the drop down box." sqref="F2:F13" xr:uid="{A6D025D1-BAFA-4AD1-98DA-EFFBE44152D7}">
      <formula1>"6,7,8"</formula1>
    </dataValidation>
  </dataValidations>
  <pageMargins left="0.25" right="0.25" top="0.75" bottom="0.75" header="0.3" footer="0.3"/>
  <pageSetup scale="7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7"/>
  <sheetViews>
    <sheetView zoomScaleNormal="100" workbookViewId="0">
      <pane ySplit="1" topLeftCell="A8" activePane="bottomLeft" state="frozen"/>
      <selection pane="bottomLeft" activeCell="A11" sqref="A11"/>
    </sheetView>
  </sheetViews>
  <sheetFormatPr defaultColWidth="9.109375" defaultRowHeight="14.4" x14ac:dyDescent="0.3"/>
  <cols>
    <col min="1" max="1" width="65.6640625" style="3" customWidth="1"/>
    <col min="2" max="2" width="10" style="2" customWidth="1"/>
    <col min="3" max="6" width="7.6640625" style="2" customWidth="1"/>
    <col min="7" max="7" width="5.6640625" style="2" customWidth="1"/>
    <col min="8" max="8" width="9.109375" style="2" hidden="1" customWidth="1"/>
    <col min="9" max="9" width="9.33203125" style="2" hidden="1" customWidth="1"/>
    <col min="10" max="16384" width="9.109375" style="2"/>
  </cols>
  <sheetData>
    <row r="1" spans="1:9" ht="96" customHeight="1" x14ac:dyDescent="0.3">
      <c r="A1" s="10" t="s">
        <v>27</v>
      </c>
      <c r="B1" s="17" t="s">
        <v>49</v>
      </c>
      <c r="C1" s="17" t="s">
        <v>51</v>
      </c>
      <c r="D1" s="18" t="s">
        <v>28</v>
      </c>
      <c r="E1" s="17" t="s">
        <v>30</v>
      </c>
      <c r="F1" s="17" t="s">
        <v>29</v>
      </c>
      <c r="H1" s="3" t="s">
        <v>47</v>
      </c>
      <c r="I1" s="3" t="s">
        <v>48</v>
      </c>
    </row>
    <row r="2" spans="1:9" ht="61.5" customHeight="1" x14ac:dyDescent="0.3">
      <c r="A2" s="36" t="s">
        <v>88</v>
      </c>
      <c r="B2" s="24"/>
      <c r="C2" s="24"/>
      <c r="D2" s="24"/>
      <c r="E2" s="24"/>
      <c r="F2" s="24"/>
      <c r="G2" s="27" t="str">
        <f>IF((IF(UPPER(B2)="N/A",1,0)+IF(UPPER(C2)="N/S",1,0)+IF(OR(D2=1,D2=2),1,0)+IF(OR(E2=3,E2=4,E2=5),1,0)+IF(OR(F2=6,F2=7,F2=8),1,0))&gt;1,"Error!","")</f>
        <v/>
      </c>
      <c r="H2" s="2">
        <f>IF(B2&lt;&gt;"N/A",8,0)</f>
        <v>8</v>
      </c>
      <c r="I2" s="2">
        <f>SUM(D2:F2)</f>
        <v>0</v>
      </c>
    </row>
    <row r="3" spans="1:9" ht="61.5" customHeight="1" x14ac:dyDescent="0.3">
      <c r="A3" s="38" t="s">
        <v>89</v>
      </c>
      <c r="B3" s="24"/>
      <c r="C3" s="24"/>
      <c r="D3" s="24"/>
      <c r="E3" s="24"/>
      <c r="F3" s="24"/>
      <c r="G3" s="27" t="str">
        <f t="shared" ref="G3:G14" si="0">IF((IF(UPPER(B3)="N/A",1,0)+IF(UPPER(C3)="N/S",1,0)+IF(OR(D3=1,D3=2),1,0)+IF(OR(E3=3,E3=4,E3=5),1,0)+IF(OR(F3=6,F3=7,F3=8),1,0))&gt;1,"Error!","")</f>
        <v/>
      </c>
      <c r="H3" s="2">
        <f t="shared" ref="H3:H14" si="1">IF(B3&lt;&gt;"N/A",8,0)</f>
        <v>8</v>
      </c>
      <c r="I3" s="2">
        <f t="shared" ref="I3:I14" si="2">SUM(D3:F3)</f>
        <v>0</v>
      </c>
    </row>
    <row r="4" spans="1:9" ht="79.5" customHeight="1" x14ac:dyDescent="0.3">
      <c r="A4" s="38" t="s">
        <v>90</v>
      </c>
      <c r="B4" s="24"/>
      <c r="C4" s="24"/>
      <c r="D4" s="24"/>
      <c r="E4" s="24"/>
      <c r="F4" s="24"/>
      <c r="G4" s="27" t="str">
        <f t="shared" si="0"/>
        <v/>
      </c>
      <c r="H4" s="2">
        <f t="shared" si="1"/>
        <v>8</v>
      </c>
      <c r="I4" s="2">
        <f t="shared" si="2"/>
        <v>0</v>
      </c>
    </row>
    <row r="5" spans="1:9" ht="64.5" customHeight="1" x14ac:dyDescent="0.3">
      <c r="A5" s="38" t="s">
        <v>91</v>
      </c>
      <c r="B5" s="24"/>
      <c r="C5" s="24"/>
      <c r="D5" s="24"/>
      <c r="E5" s="24"/>
      <c r="F5" s="24"/>
      <c r="G5" s="27" t="str">
        <f t="shared" si="0"/>
        <v/>
      </c>
      <c r="H5" s="2">
        <f t="shared" si="1"/>
        <v>8</v>
      </c>
      <c r="I5" s="2">
        <f t="shared" si="2"/>
        <v>0</v>
      </c>
    </row>
    <row r="6" spans="1:9" ht="77.25" customHeight="1" x14ac:dyDescent="0.3">
      <c r="A6" s="38" t="s">
        <v>92</v>
      </c>
      <c r="B6" s="24"/>
      <c r="C6" s="24"/>
      <c r="D6" s="24"/>
      <c r="E6" s="24"/>
      <c r="F6" s="24"/>
      <c r="G6" s="27" t="str">
        <f t="shared" si="0"/>
        <v/>
      </c>
      <c r="H6" s="2">
        <f t="shared" si="1"/>
        <v>8</v>
      </c>
      <c r="I6" s="2">
        <f t="shared" si="2"/>
        <v>0</v>
      </c>
    </row>
    <row r="7" spans="1:9" ht="80.25" customHeight="1" x14ac:dyDescent="0.3">
      <c r="A7" s="38" t="s">
        <v>93</v>
      </c>
      <c r="B7" s="24"/>
      <c r="C7" s="24"/>
      <c r="D7" s="24"/>
      <c r="E7" s="24"/>
      <c r="F7" s="24"/>
      <c r="G7" s="27" t="str">
        <f t="shared" si="0"/>
        <v/>
      </c>
      <c r="H7" s="2">
        <f t="shared" si="1"/>
        <v>8</v>
      </c>
      <c r="I7" s="2">
        <f t="shared" si="2"/>
        <v>0</v>
      </c>
    </row>
    <row r="8" spans="1:9" ht="63.75" customHeight="1" x14ac:dyDescent="0.3">
      <c r="A8" s="36" t="s">
        <v>94</v>
      </c>
      <c r="B8" s="24"/>
      <c r="C8" s="24"/>
      <c r="D8" s="24"/>
      <c r="E8" s="24"/>
      <c r="F8" s="24"/>
      <c r="G8" s="27" t="str">
        <f t="shared" si="0"/>
        <v/>
      </c>
      <c r="H8" s="2">
        <f t="shared" si="1"/>
        <v>8</v>
      </c>
      <c r="I8" s="2">
        <f t="shared" si="2"/>
        <v>0</v>
      </c>
    </row>
    <row r="9" spans="1:9" ht="61.5" customHeight="1" x14ac:dyDescent="0.3">
      <c r="A9" s="38" t="s">
        <v>95</v>
      </c>
      <c r="B9" s="24"/>
      <c r="C9" s="24"/>
      <c r="D9" s="24"/>
      <c r="E9" s="24"/>
      <c r="F9" s="24"/>
      <c r="G9" s="27" t="str">
        <f t="shared" si="0"/>
        <v/>
      </c>
      <c r="H9" s="2">
        <f t="shared" si="1"/>
        <v>8</v>
      </c>
      <c r="I9" s="2">
        <f t="shared" si="2"/>
        <v>0</v>
      </c>
    </row>
    <row r="10" spans="1:9" ht="61.5" customHeight="1" x14ac:dyDescent="0.3">
      <c r="A10" s="38" t="s">
        <v>96</v>
      </c>
      <c r="B10" s="24"/>
      <c r="C10" s="24"/>
      <c r="D10" s="24"/>
      <c r="E10" s="24"/>
      <c r="F10" s="24"/>
      <c r="G10" s="27" t="str">
        <f t="shared" si="0"/>
        <v/>
      </c>
      <c r="H10" s="2">
        <f t="shared" si="1"/>
        <v>8</v>
      </c>
      <c r="I10" s="2">
        <f t="shared" si="2"/>
        <v>0</v>
      </c>
    </row>
    <row r="11" spans="1:9" ht="65.25" customHeight="1" x14ac:dyDescent="0.3">
      <c r="A11" s="38" t="s">
        <v>97</v>
      </c>
      <c r="B11" s="24"/>
      <c r="C11" s="24"/>
      <c r="D11" s="24"/>
      <c r="E11" s="24"/>
      <c r="F11" s="24"/>
      <c r="G11" s="27" t="str">
        <f t="shared" si="0"/>
        <v/>
      </c>
      <c r="H11" s="2">
        <f t="shared" si="1"/>
        <v>8</v>
      </c>
      <c r="I11" s="2">
        <f t="shared" si="2"/>
        <v>0</v>
      </c>
    </row>
    <row r="12" spans="1:9" ht="77.25" customHeight="1" x14ac:dyDescent="0.3">
      <c r="A12" s="38" t="s">
        <v>98</v>
      </c>
      <c r="B12" s="24"/>
      <c r="C12" s="24"/>
      <c r="D12" s="24"/>
      <c r="E12" s="24"/>
      <c r="F12" s="24"/>
      <c r="G12" s="27" t="str">
        <f t="shared" si="0"/>
        <v/>
      </c>
      <c r="H12" s="2">
        <f t="shared" si="1"/>
        <v>8</v>
      </c>
      <c r="I12" s="2">
        <f t="shared" si="2"/>
        <v>0</v>
      </c>
    </row>
    <row r="13" spans="1:9" ht="63.75" customHeight="1" x14ac:dyDescent="0.3">
      <c r="A13" s="38" t="s">
        <v>99</v>
      </c>
      <c r="B13" s="24"/>
      <c r="C13" s="24"/>
      <c r="D13" s="24"/>
      <c r="E13" s="24"/>
      <c r="F13" s="24"/>
      <c r="G13" s="27" t="str">
        <f t="shared" si="0"/>
        <v/>
      </c>
      <c r="H13" s="2">
        <f t="shared" si="1"/>
        <v>8</v>
      </c>
      <c r="I13" s="2">
        <f t="shared" si="2"/>
        <v>0</v>
      </c>
    </row>
    <row r="14" spans="1:9" ht="61.5" customHeight="1" x14ac:dyDescent="0.3">
      <c r="A14" s="38" t="s">
        <v>100</v>
      </c>
      <c r="B14" s="24"/>
      <c r="C14" s="24"/>
      <c r="D14" s="24"/>
      <c r="E14" s="24"/>
      <c r="F14" s="24"/>
      <c r="G14" s="27" t="str">
        <f t="shared" si="0"/>
        <v/>
      </c>
      <c r="H14" s="2">
        <f t="shared" si="1"/>
        <v>8</v>
      </c>
      <c r="I14" s="2">
        <f t="shared" si="2"/>
        <v>0</v>
      </c>
    </row>
    <row r="15" spans="1:9" x14ac:dyDescent="0.3">
      <c r="A15" s="19" t="s">
        <v>34</v>
      </c>
      <c r="B15" s="45" t="s">
        <v>0</v>
      </c>
      <c r="C15" s="46"/>
      <c r="D15" s="45" t="s">
        <v>1</v>
      </c>
      <c r="E15" s="46"/>
      <c r="F15" s="20" t="s">
        <v>36</v>
      </c>
      <c r="G15" s="27"/>
      <c r="H15" s="2">
        <f>SUM(H2:H14)</f>
        <v>104</v>
      </c>
      <c r="I15" s="2">
        <f>SUM(I2:I14)</f>
        <v>0</v>
      </c>
    </row>
    <row r="16" spans="1:9" x14ac:dyDescent="0.3">
      <c r="A16" s="33" t="s">
        <v>39</v>
      </c>
      <c r="B16" s="49">
        <f>+H15</f>
        <v>104</v>
      </c>
      <c r="C16" s="50"/>
      <c r="D16" s="49">
        <f>+I15</f>
        <v>0</v>
      </c>
      <c r="E16" s="50"/>
      <c r="F16" s="35">
        <f>+TRUNC(H16,4)</f>
        <v>0</v>
      </c>
      <c r="G16" s="27"/>
      <c r="H16" s="29">
        <f>+IFERROR(I15/H15,0)</f>
        <v>0</v>
      </c>
    </row>
    <row r="17" spans="7:7" x14ac:dyDescent="0.3">
      <c r="G17" s="27"/>
    </row>
  </sheetData>
  <mergeCells count="4">
    <mergeCell ref="B15:C15"/>
    <mergeCell ref="D15:E15"/>
    <mergeCell ref="B16:C16"/>
    <mergeCell ref="D16:E16"/>
  </mergeCells>
  <dataValidations count="6">
    <dataValidation allowBlank="1" showInputMessage="1" showErrorMessage="1" promptTitle="Select only ONE score" prompt="Multiple scores not permitted." sqref="A2:A14" xr:uid="{0D3FF9AE-F9CC-4595-863B-454571A7AC48}"/>
    <dataValidation type="list" allowBlank="1" showInputMessage="1" showErrorMessage="1" promptTitle="Not applicable" prompt="Select N/A from the drop down box." sqref="B2:B14" xr:uid="{6716CC04-263B-4264-9B12-7E1FBFEA5284}">
      <formula1>"N/A"</formula1>
    </dataValidation>
    <dataValidation type="list" allowBlank="1" showInputMessage="1" showErrorMessage="1" promptTitle="Not started" prompt="Select N/S from the drop down box." sqref="C2:C14" xr:uid="{EAC4BE32-1801-48D7-82A1-B130BE365B85}">
      <formula1>"N/S"</formula1>
    </dataValidation>
    <dataValidation type="list" allowBlank="1" showInputMessage="1" showErrorMessage="1" promptTitle="&quot;1&quot; or &quot;2&quot; - only valid scores" prompt="Select 1 or 2 from the drop down box." sqref="D2:D14" xr:uid="{9A7DCDEE-8087-4129-B3C6-38F59FE165B7}">
      <formula1>"1,2"</formula1>
    </dataValidation>
    <dataValidation type="list" allowBlank="1" showInputMessage="1" showErrorMessage="1" promptTitle="&quot;3&quot;, &quot;4&quot; or &quot;5&quot; - valid scores" prompt="Select 3, 4, or 5 from the drop down box." sqref="E2:E14" xr:uid="{D81EDBA0-D154-4BFE-812B-A9CA3D6F85DB}">
      <formula1>"3,4,5"</formula1>
    </dataValidation>
    <dataValidation type="list" allowBlank="1" showInputMessage="1" showErrorMessage="1" promptTitle="&quot;6&quot;, &quot;7&quot; or &quot;8&quot; - valid scores " prompt="Select 6, 7, or 8 from the drop down box." sqref="F2:F14" xr:uid="{ACF39C79-68B2-4BDC-93E8-1379A90BDD36}">
      <formula1>"6,7,8"</formula1>
    </dataValidation>
  </dataValidations>
  <pageMargins left="0.7" right="0.7" top="0.75" bottom="0.75" header="0.3" footer="0.3"/>
  <pageSetup scale="6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3"/>
  <sheetViews>
    <sheetView zoomScaleNormal="100" workbookViewId="0">
      <pane ySplit="1" topLeftCell="A19" activePane="bottomLeft" state="frozen"/>
      <selection pane="bottomLeft"/>
    </sheetView>
  </sheetViews>
  <sheetFormatPr defaultColWidth="8.88671875" defaultRowHeight="14.4" x14ac:dyDescent="0.3"/>
  <cols>
    <col min="1" max="1" width="65.6640625" style="3" customWidth="1"/>
    <col min="2" max="6" width="7.6640625" style="2" customWidth="1"/>
    <col min="7" max="7" width="5.6640625" style="2" customWidth="1"/>
    <col min="8" max="8" width="8.88671875" style="2" hidden="1" customWidth="1"/>
    <col min="9" max="9" width="9.44140625" style="2" hidden="1" customWidth="1"/>
    <col min="10" max="16384" width="8.88671875" style="2"/>
  </cols>
  <sheetData>
    <row r="1" spans="1:9" ht="92.25" customHeight="1" x14ac:dyDescent="0.3">
      <c r="A1" s="8" t="s">
        <v>156</v>
      </c>
      <c r="B1" s="17" t="s">
        <v>49</v>
      </c>
      <c r="C1" s="17" t="s">
        <v>51</v>
      </c>
      <c r="D1" s="18" t="s">
        <v>28</v>
      </c>
      <c r="E1" s="17" t="s">
        <v>31</v>
      </c>
      <c r="F1" s="17" t="s">
        <v>29</v>
      </c>
      <c r="H1" s="3" t="s">
        <v>47</v>
      </c>
      <c r="I1" s="3" t="s">
        <v>48</v>
      </c>
    </row>
    <row r="2" spans="1:9" ht="78.75" customHeight="1" x14ac:dyDescent="0.3">
      <c r="A2" s="38" t="s">
        <v>101</v>
      </c>
      <c r="B2" s="24"/>
      <c r="C2" s="24"/>
      <c r="D2" s="24"/>
      <c r="E2" s="24"/>
      <c r="F2" s="24"/>
      <c r="G2" s="27" t="str">
        <f>IF((IF(UPPER(B2)="N/A",1,0)+IF(UPPER(C2)="N/S",1,0)+IF(OR(D2=1,D2=2),1,0)+IF(OR(E2=3,E2=4,E2=5),1,0)+IF(OR(F2=6,F2=7,F2=8),1,0))&gt;1,"Error!","")</f>
        <v/>
      </c>
      <c r="H2" s="2">
        <f>IF(B2&lt;&gt;"N/A",8,0)</f>
        <v>8</v>
      </c>
      <c r="I2" s="2">
        <f>SUM(D2:F2)</f>
        <v>0</v>
      </c>
    </row>
    <row r="3" spans="1:9" ht="78.75" customHeight="1" x14ac:dyDescent="0.3">
      <c r="A3" s="38" t="s">
        <v>102</v>
      </c>
      <c r="B3" s="24"/>
      <c r="C3" s="24"/>
      <c r="D3" s="24"/>
      <c r="E3" s="24"/>
      <c r="F3" s="24"/>
      <c r="G3" s="27" t="str">
        <f t="shared" ref="G3:G21" si="0">IF((IF(UPPER(B3)="N/A",1,0)+IF(UPPER(C3)="N/S",1,0)+IF(OR(D3=1,D3=2),1,0)+IF(OR(E3=3,E3=4,E3=5),1,0)+IF(OR(F3=6,F3=7,F3=8),1,0))&gt;1,"Error!","")</f>
        <v/>
      </c>
      <c r="H3" s="2">
        <f t="shared" ref="H3:H21" si="1">IF(B3&lt;&gt;"N/A",8,0)</f>
        <v>8</v>
      </c>
      <c r="I3" s="2">
        <f t="shared" ref="I3:I21" si="2">SUM(D3:F3)</f>
        <v>0</v>
      </c>
    </row>
    <row r="4" spans="1:9" ht="78.75" customHeight="1" x14ac:dyDescent="0.3">
      <c r="A4" s="36" t="s">
        <v>103</v>
      </c>
      <c r="B4" s="24"/>
      <c r="C4" s="24"/>
      <c r="D4" s="24"/>
      <c r="E4" s="24"/>
      <c r="F4" s="24"/>
      <c r="G4" s="27" t="str">
        <f t="shared" si="0"/>
        <v/>
      </c>
      <c r="H4" s="2">
        <f t="shared" si="1"/>
        <v>8</v>
      </c>
      <c r="I4" s="2">
        <f t="shared" si="2"/>
        <v>0</v>
      </c>
    </row>
    <row r="5" spans="1:9" ht="92.25" customHeight="1" x14ac:dyDescent="0.3">
      <c r="A5" s="36" t="s">
        <v>104</v>
      </c>
      <c r="B5" s="24"/>
      <c r="C5" s="24"/>
      <c r="D5" s="24"/>
      <c r="E5" s="24"/>
      <c r="F5" s="24"/>
      <c r="G5" s="27" t="str">
        <f t="shared" si="0"/>
        <v/>
      </c>
      <c r="H5" s="2">
        <f t="shared" si="1"/>
        <v>8</v>
      </c>
      <c r="I5" s="2">
        <f t="shared" si="2"/>
        <v>0</v>
      </c>
    </row>
    <row r="6" spans="1:9" ht="78.75" customHeight="1" x14ac:dyDescent="0.3">
      <c r="A6" s="38" t="s">
        <v>105</v>
      </c>
      <c r="B6" s="24"/>
      <c r="C6" s="24"/>
      <c r="D6" s="24"/>
      <c r="E6" s="24"/>
      <c r="F6" s="24"/>
      <c r="G6" s="27" t="str">
        <f t="shared" si="0"/>
        <v/>
      </c>
      <c r="H6" s="2">
        <f t="shared" si="1"/>
        <v>8</v>
      </c>
      <c r="I6" s="2">
        <f t="shared" si="2"/>
        <v>0</v>
      </c>
    </row>
    <row r="7" spans="1:9" ht="57" customHeight="1" x14ac:dyDescent="0.3">
      <c r="A7" s="38" t="s">
        <v>106</v>
      </c>
      <c r="B7" s="24"/>
      <c r="C7" s="24"/>
      <c r="D7" s="24"/>
      <c r="E7" s="24"/>
      <c r="F7" s="24"/>
      <c r="G7" s="27" t="str">
        <f t="shared" si="0"/>
        <v/>
      </c>
      <c r="H7" s="2">
        <f t="shared" si="1"/>
        <v>8</v>
      </c>
      <c r="I7" s="2">
        <f t="shared" si="2"/>
        <v>0</v>
      </c>
    </row>
    <row r="8" spans="1:9" ht="78.75" customHeight="1" x14ac:dyDescent="0.3">
      <c r="A8" s="38" t="s">
        <v>107</v>
      </c>
      <c r="B8" s="24"/>
      <c r="C8" s="24"/>
      <c r="D8" s="24"/>
      <c r="E8" s="24"/>
      <c r="F8" s="24"/>
      <c r="G8" s="27" t="str">
        <f t="shared" si="0"/>
        <v/>
      </c>
      <c r="H8" s="2">
        <f t="shared" si="1"/>
        <v>8</v>
      </c>
      <c r="I8" s="2">
        <f t="shared" si="2"/>
        <v>0</v>
      </c>
    </row>
    <row r="9" spans="1:9" ht="57" customHeight="1" x14ac:dyDescent="0.3">
      <c r="A9" s="38" t="s">
        <v>108</v>
      </c>
      <c r="B9" s="24"/>
      <c r="C9" s="24"/>
      <c r="D9" s="24"/>
      <c r="E9" s="24"/>
      <c r="F9" s="24"/>
      <c r="G9" s="27" t="str">
        <f t="shared" si="0"/>
        <v/>
      </c>
      <c r="H9" s="2">
        <f t="shared" si="1"/>
        <v>8</v>
      </c>
      <c r="I9" s="2">
        <f t="shared" si="2"/>
        <v>0</v>
      </c>
    </row>
    <row r="10" spans="1:9" ht="65.25" customHeight="1" x14ac:dyDescent="0.3">
      <c r="A10" s="38" t="s">
        <v>109</v>
      </c>
      <c r="B10" s="24"/>
      <c r="C10" s="24"/>
      <c r="D10" s="24"/>
      <c r="E10" s="24"/>
      <c r="F10" s="24"/>
      <c r="G10" s="27" t="str">
        <f t="shared" si="0"/>
        <v/>
      </c>
      <c r="H10" s="2">
        <f t="shared" si="1"/>
        <v>8</v>
      </c>
      <c r="I10" s="2">
        <f t="shared" si="2"/>
        <v>0</v>
      </c>
    </row>
    <row r="11" spans="1:9" ht="93" customHeight="1" x14ac:dyDescent="0.3">
      <c r="A11" s="38" t="s">
        <v>155</v>
      </c>
      <c r="B11" s="24"/>
      <c r="C11" s="24"/>
      <c r="D11" s="24"/>
      <c r="E11" s="24"/>
      <c r="F11" s="24"/>
      <c r="G11" s="27" t="str">
        <f t="shared" si="0"/>
        <v/>
      </c>
      <c r="H11" s="2">
        <f t="shared" si="1"/>
        <v>8</v>
      </c>
      <c r="I11" s="2">
        <f t="shared" si="2"/>
        <v>0</v>
      </c>
    </row>
    <row r="12" spans="1:9" ht="58.5" customHeight="1" x14ac:dyDescent="0.3">
      <c r="A12" s="38" t="s">
        <v>110</v>
      </c>
      <c r="B12" s="24"/>
      <c r="C12" s="24"/>
      <c r="D12" s="24"/>
      <c r="E12" s="24"/>
      <c r="F12" s="24"/>
      <c r="G12" s="27" t="str">
        <f t="shared" si="0"/>
        <v/>
      </c>
      <c r="H12" s="2">
        <f t="shared" si="1"/>
        <v>8</v>
      </c>
      <c r="I12" s="2">
        <f t="shared" si="2"/>
        <v>0</v>
      </c>
    </row>
    <row r="13" spans="1:9" ht="78.75" customHeight="1" x14ac:dyDescent="0.3">
      <c r="A13" s="38" t="s">
        <v>111</v>
      </c>
      <c r="B13" s="24"/>
      <c r="C13" s="24"/>
      <c r="D13" s="24"/>
      <c r="E13" s="24"/>
      <c r="F13" s="24"/>
      <c r="G13" s="27" t="str">
        <f t="shared" si="0"/>
        <v/>
      </c>
      <c r="H13" s="2">
        <f t="shared" si="1"/>
        <v>8</v>
      </c>
      <c r="I13" s="2">
        <f t="shared" si="2"/>
        <v>0</v>
      </c>
    </row>
    <row r="14" spans="1:9" ht="78.75" customHeight="1" x14ac:dyDescent="0.3">
      <c r="A14" s="38" t="s">
        <v>112</v>
      </c>
      <c r="B14" s="24"/>
      <c r="C14" s="24"/>
      <c r="D14" s="24"/>
      <c r="E14" s="24"/>
      <c r="F14" s="24"/>
      <c r="G14" s="27" t="str">
        <f t="shared" si="0"/>
        <v/>
      </c>
      <c r="H14" s="2">
        <f t="shared" si="1"/>
        <v>8</v>
      </c>
      <c r="I14" s="2">
        <f t="shared" si="2"/>
        <v>0</v>
      </c>
    </row>
    <row r="15" spans="1:9" ht="57" customHeight="1" x14ac:dyDescent="0.3">
      <c r="A15" s="38" t="s">
        <v>113</v>
      </c>
      <c r="B15" s="24"/>
      <c r="C15" s="24"/>
      <c r="D15" s="24"/>
      <c r="E15" s="24"/>
      <c r="F15" s="24"/>
      <c r="G15" s="27" t="str">
        <f t="shared" si="0"/>
        <v/>
      </c>
      <c r="H15" s="2">
        <f t="shared" si="1"/>
        <v>8</v>
      </c>
      <c r="I15" s="2">
        <f t="shared" si="2"/>
        <v>0</v>
      </c>
    </row>
    <row r="16" spans="1:9" ht="63.75" customHeight="1" x14ac:dyDescent="0.3">
      <c r="A16" s="38" t="s">
        <v>114</v>
      </c>
      <c r="B16" s="24"/>
      <c r="C16" s="24"/>
      <c r="D16" s="24"/>
      <c r="E16" s="24"/>
      <c r="F16" s="24"/>
      <c r="G16" s="27" t="str">
        <f t="shared" si="0"/>
        <v/>
      </c>
      <c r="H16" s="2">
        <f t="shared" si="1"/>
        <v>8</v>
      </c>
      <c r="I16" s="2">
        <f t="shared" si="2"/>
        <v>0</v>
      </c>
    </row>
    <row r="17" spans="1:9" ht="66.75" customHeight="1" x14ac:dyDescent="0.3">
      <c r="A17" s="38" t="s">
        <v>115</v>
      </c>
      <c r="B17" s="24"/>
      <c r="C17" s="24"/>
      <c r="D17" s="24"/>
      <c r="E17" s="24"/>
      <c r="F17" s="24"/>
      <c r="G17" s="27" t="str">
        <f t="shared" si="0"/>
        <v/>
      </c>
      <c r="H17" s="2">
        <f t="shared" si="1"/>
        <v>8</v>
      </c>
      <c r="I17" s="2">
        <f t="shared" si="2"/>
        <v>0</v>
      </c>
    </row>
    <row r="18" spans="1:9" ht="44.25" customHeight="1" x14ac:dyDescent="0.3">
      <c r="A18" s="38" t="s">
        <v>116</v>
      </c>
      <c r="B18" s="24"/>
      <c r="C18" s="24"/>
      <c r="D18" s="24"/>
      <c r="E18" s="24"/>
      <c r="F18" s="24"/>
      <c r="G18" s="27" t="str">
        <f t="shared" si="0"/>
        <v/>
      </c>
      <c r="H18" s="2">
        <f t="shared" si="1"/>
        <v>8</v>
      </c>
      <c r="I18" s="2">
        <f t="shared" si="2"/>
        <v>0</v>
      </c>
    </row>
    <row r="19" spans="1:9" ht="78.75" customHeight="1" x14ac:dyDescent="0.3">
      <c r="A19" s="38" t="s">
        <v>117</v>
      </c>
      <c r="B19" s="24"/>
      <c r="C19" s="24"/>
      <c r="D19" s="24"/>
      <c r="E19" s="24"/>
      <c r="F19" s="26"/>
      <c r="G19" s="27" t="str">
        <f t="shared" si="0"/>
        <v/>
      </c>
      <c r="H19" s="2">
        <f t="shared" si="1"/>
        <v>8</v>
      </c>
      <c r="I19" s="2">
        <f t="shared" si="2"/>
        <v>0</v>
      </c>
    </row>
    <row r="20" spans="1:9" ht="78.75" customHeight="1" x14ac:dyDescent="0.3">
      <c r="A20" s="38" t="s">
        <v>118</v>
      </c>
      <c r="B20" s="24"/>
      <c r="C20" s="24"/>
      <c r="D20" s="24"/>
      <c r="E20" s="24"/>
      <c r="F20" s="24"/>
      <c r="G20" s="27" t="str">
        <f t="shared" si="0"/>
        <v/>
      </c>
      <c r="H20" s="2">
        <f t="shared" si="1"/>
        <v>8</v>
      </c>
      <c r="I20" s="2">
        <f t="shared" si="2"/>
        <v>0</v>
      </c>
    </row>
    <row r="21" spans="1:9" ht="78.75" customHeight="1" x14ac:dyDescent="0.3">
      <c r="A21" s="38" t="s">
        <v>119</v>
      </c>
      <c r="B21" s="24"/>
      <c r="C21" s="24"/>
      <c r="D21" s="24"/>
      <c r="E21" s="24"/>
      <c r="F21" s="24"/>
      <c r="G21" s="27" t="str">
        <f t="shared" si="0"/>
        <v/>
      </c>
      <c r="H21" s="2">
        <f t="shared" si="1"/>
        <v>8</v>
      </c>
      <c r="I21" s="2">
        <f t="shared" si="2"/>
        <v>0</v>
      </c>
    </row>
    <row r="22" spans="1:9" x14ac:dyDescent="0.3">
      <c r="A22" s="19" t="s">
        <v>34</v>
      </c>
      <c r="B22" s="45" t="s">
        <v>0</v>
      </c>
      <c r="C22" s="46"/>
      <c r="D22" s="45" t="s">
        <v>1</v>
      </c>
      <c r="E22" s="46"/>
      <c r="F22" s="20" t="s">
        <v>36</v>
      </c>
      <c r="H22" s="2">
        <f>SUM(H2:H21)</f>
        <v>160</v>
      </c>
      <c r="I22" s="2">
        <f>SUM(I2:I21)</f>
        <v>0</v>
      </c>
    </row>
    <row r="23" spans="1:9" x14ac:dyDescent="0.3">
      <c r="A23" s="33" t="s">
        <v>40</v>
      </c>
      <c r="B23" s="49">
        <f>+H22</f>
        <v>160</v>
      </c>
      <c r="C23" s="50"/>
      <c r="D23" s="49">
        <f>+I22</f>
        <v>0</v>
      </c>
      <c r="E23" s="50"/>
      <c r="F23" s="34">
        <f>TRUNC(H23,4)</f>
        <v>0</v>
      </c>
      <c r="H23" s="29">
        <f>+IFERROR(I22/H22,0)</f>
        <v>0</v>
      </c>
    </row>
  </sheetData>
  <mergeCells count="4">
    <mergeCell ref="B22:C22"/>
    <mergeCell ref="D22:E22"/>
    <mergeCell ref="B23:C23"/>
    <mergeCell ref="D23:E23"/>
  </mergeCells>
  <dataValidations count="6">
    <dataValidation allowBlank="1" showInputMessage="1" showErrorMessage="1" promptTitle="Select only ONE score" prompt="Multiple scores not permitted." sqref="A2:A21" xr:uid="{C41BEFD2-59DD-4A37-A1FD-FED17A416623}"/>
    <dataValidation type="list" allowBlank="1" showInputMessage="1" showErrorMessage="1" promptTitle="Not applicable" prompt="Select N/A from the drop down box." sqref="B2:B21" xr:uid="{C9CB862C-63E7-489F-861C-2B0714C05146}">
      <formula1>"N/A"</formula1>
    </dataValidation>
    <dataValidation type="list" allowBlank="1" showInputMessage="1" showErrorMessage="1" promptTitle="Not started" prompt="Select N/S from the drop down box." sqref="C2:C21" xr:uid="{23FC5B7D-7142-45CF-AF4A-B9A43330DBAF}">
      <formula1>"N/S"</formula1>
    </dataValidation>
    <dataValidation type="list" allowBlank="1" showInputMessage="1" showErrorMessage="1" promptTitle="&quot;1&quot; or &quot;2&quot; - only valid scores" prompt="Select 1 or 2 from the drop down box." sqref="D2:D21" xr:uid="{31B28D80-F1BA-4BF6-B44E-69431DC158A3}">
      <formula1>"1,2"</formula1>
    </dataValidation>
    <dataValidation type="list" allowBlank="1" showInputMessage="1" showErrorMessage="1" promptTitle="&quot;3&quot;, &quot;4&quot; or &quot;5&quot; - valid scores" prompt="Select 3, 4, or 5 from the drop down box." sqref="E2:E21" xr:uid="{11697CC7-C729-4218-A19A-9A14848B5945}">
      <formula1>"3,4,5"</formula1>
    </dataValidation>
    <dataValidation type="list" allowBlank="1" showInputMessage="1" showErrorMessage="1" promptTitle="&quot;6&quot;, &quot;7&quot; or &quot;8&quot; - valid scores" prompt="Select 6, 7, or 8 from the drop down box." sqref="F2:F21" xr:uid="{140E6AD8-3948-40EC-9669-02AA06F02034}">
      <formula1>"6,7,8"</formula1>
    </dataValidation>
  </dataValidations>
  <pageMargins left="0.7" right="0.7" top="0.75" bottom="0.75" header="0.3" footer="0.3"/>
  <pageSetup scale="43"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0"/>
  <sheetViews>
    <sheetView zoomScaleNormal="100" workbookViewId="0">
      <pane ySplit="1" topLeftCell="A14" activePane="bottomLeft" state="frozen"/>
      <selection pane="bottomLeft" activeCell="A14" sqref="A14"/>
    </sheetView>
  </sheetViews>
  <sheetFormatPr defaultColWidth="8.6640625" defaultRowHeight="14.4" x14ac:dyDescent="0.3"/>
  <cols>
    <col min="1" max="1" width="65.6640625" style="3" customWidth="1"/>
    <col min="2" max="6" width="8.6640625" style="2"/>
    <col min="7" max="7" width="5.6640625" style="2" customWidth="1"/>
    <col min="8" max="8" width="8.6640625" style="2" hidden="1" customWidth="1"/>
    <col min="9" max="9" width="10" style="2" hidden="1" customWidth="1"/>
    <col min="10" max="16384" width="8.6640625" style="2"/>
  </cols>
  <sheetData>
    <row r="1" spans="1:9" ht="87" customHeight="1" x14ac:dyDescent="0.3">
      <c r="A1" s="8" t="s">
        <v>26</v>
      </c>
      <c r="B1" s="17" t="s">
        <v>49</v>
      </c>
      <c r="C1" s="17" t="s">
        <v>51</v>
      </c>
      <c r="D1" s="18" t="s">
        <v>28</v>
      </c>
      <c r="E1" s="17" t="s">
        <v>30</v>
      </c>
      <c r="F1" s="17" t="s">
        <v>29</v>
      </c>
      <c r="H1" s="3" t="s">
        <v>47</v>
      </c>
      <c r="I1" s="3" t="s">
        <v>48</v>
      </c>
    </row>
    <row r="2" spans="1:9" ht="95.25" customHeight="1" x14ac:dyDescent="0.3">
      <c r="A2" s="36" t="s">
        <v>120</v>
      </c>
      <c r="B2" s="24"/>
      <c r="C2" s="24"/>
      <c r="D2" s="24"/>
      <c r="E2" s="24"/>
      <c r="F2" s="24"/>
      <c r="G2" s="27" t="str">
        <f>IF((IF(UPPER(B2)="N/A",1,0)+IF(UPPER(C2)="N/S",1,0)+IF(OR(D2=1,D2=2),1,0)+IF(OR(E2=3,E2=4,E2=5),1,0)+IF(OR(F2=6,F2=7,F2=8),1,0))&gt;1,"Error!","")</f>
        <v/>
      </c>
      <c r="H2" s="2">
        <f>IF(B2&lt;&gt;"N/A",8,0)</f>
        <v>8</v>
      </c>
      <c r="I2" s="2">
        <f>SUM(D2:F2)</f>
        <v>0</v>
      </c>
    </row>
    <row r="3" spans="1:9" ht="77.25" customHeight="1" x14ac:dyDescent="0.3">
      <c r="A3" s="38" t="s">
        <v>121</v>
      </c>
      <c r="B3" s="24"/>
      <c r="C3" s="24"/>
      <c r="D3" s="24"/>
      <c r="E3" s="24"/>
      <c r="F3" s="24"/>
      <c r="G3" s="27" t="str">
        <f t="shared" ref="G3:G16" si="0">IF((IF(UPPER(B3)="N/A",1,0)+IF(UPPER(C3)="N/S",1,0)+IF(OR(D3=1,D3=2),1,0)+IF(OR(E3=3,E3=4,E3=5),1,0)+IF(OR(F3=6,F3=7,F3=8),1,0))&gt;1,"Error!","")</f>
        <v/>
      </c>
      <c r="H3" s="2">
        <f t="shared" ref="H3:H16" si="1">IF(B3&lt;&gt;"N/A",8,0)</f>
        <v>8</v>
      </c>
      <c r="I3" s="2">
        <f t="shared" ref="I3:I16" si="2">SUM(D3:F3)</f>
        <v>0</v>
      </c>
    </row>
    <row r="4" spans="1:9" ht="77.25" customHeight="1" x14ac:dyDescent="0.3">
      <c r="A4" s="36" t="s">
        <v>122</v>
      </c>
      <c r="B4" s="24"/>
      <c r="C4" s="24"/>
      <c r="D4" s="24"/>
      <c r="E4" s="24"/>
      <c r="F4" s="24"/>
      <c r="G4" s="27" t="str">
        <f t="shared" si="0"/>
        <v/>
      </c>
      <c r="H4" s="2">
        <f t="shared" si="1"/>
        <v>8</v>
      </c>
      <c r="I4" s="2">
        <f t="shared" si="2"/>
        <v>0</v>
      </c>
    </row>
    <row r="5" spans="1:9" ht="77.25" customHeight="1" x14ac:dyDescent="0.3">
      <c r="A5" s="36" t="s">
        <v>123</v>
      </c>
      <c r="B5" s="24"/>
      <c r="C5" s="24"/>
      <c r="D5" s="24"/>
      <c r="E5" s="24"/>
      <c r="F5" s="24"/>
      <c r="G5" s="27" t="str">
        <f t="shared" si="0"/>
        <v/>
      </c>
      <c r="H5" s="2">
        <f t="shared" si="1"/>
        <v>8</v>
      </c>
      <c r="I5" s="2">
        <f t="shared" si="2"/>
        <v>0</v>
      </c>
    </row>
    <row r="6" spans="1:9" ht="65.25" customHeight="1" x14ac:dyDescent="0.3">
      <c r="A6" s="38" t="s">
        <v>124</v>
      </c>
      <c r="B6" s="24"/>
      <c r="C6" s="24"/>
      <c r="D6" s="24"/>
      <c r="E6" s="24"/>
      <c r="F6" s="24"/>
      <c r="G6" s="27" t="str">
        <f t="shared" si="0"/>
        <v/>
      </c>
      <c r="H6" s="2">
        <f t="shared" si="1"/>
        <v>8</v>
      </c>
      <c r="I6" s="2">
        <f t="shared" si="2"/>
        <v>0</v>
      </c>
    </row>
    <row r="7" spans="1:9" ht="41.25" customHeight="1" x14ac:dyDescent="0.3">
      <c r="A7" s="36" t="s">
        <v>125</v>
      </c>
      <c r="B7" s="24"/>
      <c r="C7" s="24"/>
      <c r="D7" s="24"/>
      <c r="E7" s="24"/>
      <c r="F7" s="24"/>
      <c r="G7" s="27" t="str">
        <f t="shared" si="0"/>
        <v/>
      </c>
      <c r="H7" s="2">
        <f t="shared" si="1"/>
        <v>8</v>
      </c>
      <c r="I7" s="2">
        <f t="shared" si="2"/>
        <v>0</v>
      </c>
    </row>
    <row r="8" spans="1:9" ht="77.25" customHeight="1" x14ac:dyDescent="0.3">
      <c r="A8" s="38" t="s">
        <v>126</v>
      </c>
      <c r="B8" s="24"/>
      <c r="C8" s="24"/>
      <c r="D8" s="24"/>
      <c r="E8" s="24"/>
      <c r="F8" s="24"/>
      <c r="G8" s="27" t="str">
        <f t="shared" si="0"/>
        <v/>
      </c>
      <c r="H8" s="2">
        <f t="shared" si="1"/>
        <v>8</v>
      </c>
      <c r="I8" s="2">
        <f t="shared" si="2"/>
        <v>0</v>
      </c>
    </row>
    <row r="9" spans="1:9" ht="51" customHeight="1" x14ac:dyDescent="0.3">
      <c r="A9" s="38" t="s">
        <v>127</v>
      </c>
      <c r="B9" s="24"/>
      <c r="C9" s="24"/>
      <c r="D9" s="24"/>
      <c r="E9" s="24"/>
      <c r="F9" s="24"/>
      <c r="G9" s="27" t="str">
        <f t="shared" si="0"/>
        <v/>
      </c>
      <c r="H9" s="2">
        <f t="shared" si="1"/>
        <v>8</v>
      </c>
      <c r="I9" s="2">
        <f t="shared" si="2"/>
        <v>0</v>
      </c>
    </row>
    <row r="10" spans="1:9" ht="67.5" customHeight="1" x14ac:dyDescent="0.3">
      <c r="A10" s="38" t="s">
        <v>128</v>
      </c>
      <c r="B10" s="24"/>
      <c r="C10" s="24"/>
      <c r="D10" s="24"/>
      <c r="E10" s="24"/>
      <c r="F10" s="24"/>
      <c r="G10" s="27" t="str">
        <f t="shared" si="0"/>
        <v/>
      </c>
      <c r="H10" s="2">
        <f t="shared" si="1"/>
        <v>8</v>
      </c>
      <c r="I10" s="2">
        <f t="shared" si="2"/>
        <v>0</v>
      </c>
    </row>
    <row r="11" spans="1:9" ht="67.5" customHeight="1" x14ac:dyDescent="0.3">
      <c r="A11" s="38" t="s">
        <v>129</v>
      </c>
      <c r="B11" s="24"/>
      <c r="C11" s="24"/>
      <c r="D11" s="24"/>
      <c r="E11" s="24"/>
      <c r="F11" s="24"/>
      <c r="G11" s="27" t="str">
        <f t="shared" si="0"/>
        <v/>
      </c>
      <c r="H11" s="2">
        <f t="shared" si="1"/>
        <v>8</v>
      </c>
      <c r="I11" s="2">
        <f t="shared" si="2"/>
        <v>0</v>
      </c>
    </row>
    <row r="12" spans="1:9" ht="67.5" customHeight="1" x14ac:dyDescent="0.3">
      <c r="A12" s="38" t="s">
        <v>130</v>
      </c>
      <c r="B12" s="24"/>
      <c r="C12" s="24"/>
      <c r="D12" s="24"/>
      <c r="E12" s="24"/>
      <c r="F12" s="24"/>
      <c r="G12" s="27" t="str">
        <f t="shared" si="0"/>
        <v/>
      </c>
      <c r="H12" s="2">
        <f t="shared" si="1"/>
        <v>8</v>
      </c>
      <c r="I12" s="2">
        <f t="shared" si="2"/>
        <v>0</v>
      </c>
    </row>
    <row r="13" spans="1:9" ht="57" customHeight="1" x14ac:dyDescent="0.3">
      <c r="A13" s="38" t="s">
        <v>131</v>
      </c>
      <c r="B13" s="24"/>
      <c r="C13" s="24"/>
      <c r="D13" s="24"/>
      <c r="E13" s="24"/>
      <c r="F13" s="24"/>
      <c r="G13" s="27" t="str">
        <f t="shared" si="0"/>
        <v/>
      </c>
      <c r="H13" s="2">
        <f t="shared" si="1"/>
        <v>8</v>
      </c>
      <c r="I13" s="2">
        <f t="shared" si="2"/>
        <v>0</v>
      </c>
    </row>
    <row r="14" spans="1:9" ht="57" customHeight="1" x14ac:dyDescent="0.3">
      <c r="A14" s="38" t="s">
        <v>157</v>
      </c>
      <c r="B14" s="24"/>
      <c r="C14" s="24"/>
      <c r="D14" s="24"/>
      <c r="E14" s="24"/>
      <c r="F14" s="24"/>
      <c r="G14" s="27" t="str">
        <f t="shared" si="0"/>
        <v/>
      </c>
      <c r="H14" s="2">
        <f t="shared" si="1"/>
        <v>8</v>
      </c>
      <c r="I14" s="2">
        <f t="shared" si="2"/>
        <v>0</v>
      </c>
    </row>
    <row r="15" spans="1:9" ht="65.25" customHeight="1" x14ac:dyDescent="0.3">
      <c r="A15" s="36" t="s">
        <v>132</v>
      </c>
      <c r="B15" s="24"/>
      <c r="C15" s="24"/>
      <c r="D15" s="24"/>
      <c r="E15" s="24"/>
      <c r="F15" s="24"/>
      <c r="G15" s="27" t="str">
        <f t="shared" si="0"/>
        <v/>
      </c>
      <c r="H15" s="2">
        <f t="shared" si="1"/>
        <v>8</v>
      </c>
      <c r="I15" s="2">
        <f t="shared" si="2"/>
        <v>0</v>
      </c>
    </row>
    <row r="16" spans="1:9" ht="87.75" customHeight="1" x14ac:dyDescent="0.3">
      <c r="A16" s="38" t="s">
        <v>133</v>
      </c>
      <c r="B16" s="24"/>
      <c r="C16" s="24"/>
      <c r="D16" s="24"/>
      <c r="E16" s="24"/>
      <c r="F16" s="24"/>
      <c r="G16" s="27" t="str">
        <f t="shared" si="0"/>
        <v/>
      </c>
      <c r="H16" s="2">
        <f t="shared" si="1"/>
        <v>8</v>
      </c>
      <c r="I16" s="2">
        <f t="shared" si="2"/>
        <v>0</v>
      </c>
    </row>
    <row r="17" spans="1:9" x14ac:dyDescent="0.3">
      <c r="A17" s="19" t="s">
        <v>34</v>
      </c>
      <c r="B17" s="45" t="s">
        <v>0</v>
      </c>
      <c r="C17" s="46"/>
      <c r="D17" s="45" t="s">
        <v>1</v>
      </c>
      <c r="E17" s="46"/>
      <c r="F17" s="20" t="s">
        <v>36</v>
      </c>
      <c r="G17" s="27"/>
      <c r="H17" s="2">
        <f>SUM(H2:H16)</f>
        <v>120</v>
      </c>
      <c r="I17" s="2">
        <f>SUM(I2:I16)</f>
        <v>0</v>
      </c>
    </row>
    <row r="18" spans="1:9" x14ac:dyDescent="0.3">
      <c r="A18" s="33" t="s">
        <v>41</v>
      </c>
      <c r="B18" s="49">
        <f>+H17</f>
        <v>120</v>
      </c>
      <c r="C18" s="50"/>
      <c r="D18" s="49">
        <f>+I17</f>
        <v>0</v>
      </c>
      <c r="E18" s="50"/>
      <c r="F18" s="34">
        <f>TRUNC(H18,4)</f>
        <v>0</v>
      </c>
      <c r="G18" s="27"/>
      <c r="H18" s="39">
        <f>+IFERROR(I17/H17,0)</f>
        <v>0</v>
      </c>
    </row>
    <row r="19" spans="1:9" x14ac:dyDescent="0.3">
      <c r="G19" s="27"/>
    </row>
    <row r="20" spans="1:9" x14ac:dyDescent="0.3">
      <c r="G20" s="27"/>
    </row>
  </sheetData>
  <mergeCells count="4">
    <mergeCell ref="B17:C17"/>
    <mergeCell ref="D17:E17"/>
    <mergeCell ref="B18:C18"/>
    <mergeCell ref="D18:E18"/>
  </mergeCells>
  <dataValidations count="6">
    <dataValidation allowBlank="1" showInputMessage="1" showErrorMessage="1" promptTitle="Select only ONE score" prompt="Multiple scores not permitted." sqref="A2:A16" xr:uid="{EFE475D8-FADB-4ED6-A449-259AB17A8A20}"/>
    <dataValidation type="list" allowBlank="1" showInputMessage="1" showErrorMessage="1" promptTitle="Not applicable" prompt="Select N/A from the down down box." sqref="B2:B16" xr:uid="{FB8B1874-2811-475E-8B96-44A36C11CF77}">
      <formula1>"N/A"</formula1>
    </dataValidation>
    <dataValidation type="list" allowBlank="1" showInputMessage="1" showErrorMessage="1" promptTitle="Not started" prompt="Select N/S from the drop down box." sqref="C2:C16" xr:uid="{C7D12ED6-9D5C-480A-86A2-0BF0062C8880}">
      <formula1>"N/S"</formula1>
    </dataValidation>
    <dataValidation type="list" allowBlank="1" showInputMessage="1" showErrorMessage="1" promptTitle="&quot;1&quot; or &quot;2&quot; - only valid scores" prompt="Select 1 or 2 from the drop down box." sqref="D2:D16" xr:uid="{5CC43777-110B-4E8B-B3C0-7F1EA3AE935B}">
      <formula1>"1,2"</formula1>
    </dataValidation>
    <dataValidation type="list" allowBlank="1" showInputMessage="1" showErrorMessage="1" promptTitle="&quot;3&quot;, &quot;4&quot; or &quot;5&quot; - valid scores" prompt="Select 3, 4, or 5 from the drop down box." sqref="E2:E16" xr:uid="{8D5687F5-B46C-4994-A558-DD4F16AFAA28}">
      <formula1>"3,4,5"</formula1>
    </dataValidation>
    <dataValidation type="list" allowBlank="1" showInputMessage="1" showErrorMessage="1" promptTitle="&quot;6&quot;, &quot;7&quot; or &quot;8&quot; - valid scores" prompt="Select 6, 7, or 8 from the drop down box." sqref="F2:F16" xr:uid="{540A9B17-189E-40D1-8EF2-A89118480735}">
      <formula1>"6,7,8"</formula1>
    </dataValidation>
  </dataValidations>
  <pageMargins left="0.7" right="0.7" top="0.75" bottom="0.75" header="0.3" footer="0.3"/>
  <pageSetup scale="5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7"/>
  <sheetViews>
    <sheetView zoomScaleNormal="100" workbookViewId="0">
      <pane ySplit="1" topLeftCell="A14" activePane="bottomLeft" state="frozen"/>
      <selection pane="bottomLeft" activeCell="J24" sqref="J24"/>
    </sheetView>
  </sheetViews>
  <sheetFormatPr defaultColWidth="23.6640625" defaultRowHeight="14.4" x14ac:dyDescent="0.3"/>
  <cols>
    <col min="1" max="1" width="65.6640625" style="3" customWidth="1"/>
    <col min="2" max="6" width="7.6640625" style="2" customWidth="1"/>
    <col min="7" max="7" width="5.6640625" style="2" customWidth="1"/>
    <col min="8" max="8" width="9.44140625" style="2" hidden="1" customWidth="1"/>
    <col min="9" max="9" width="9.6640625" style="2" hidden="1" customWidth="1"/>
    <col min="10" max="16384" width="23.6640625" style="2"/>
  </cols>
  <sheetData>
    <row r="1" spans="1:9" ht="93.75" customHeight="1" x14ac:dyDescent="0.3">
      <c r="A1" s="16" t="s">
        <v>25</v>
      </c>
      <c r="B1" s="17" t="s">
        <v>49</v>
      </c>
      <c r="C1" s="17" t="s">
        <v>51</v>
      </c>
      <c r="D1" s="18" t="s">
        <v>28</v>
      </c>
      <c r="E1" s="17" t="s">
        <v>30</v>
      </c>
      <c r="F1" s="17" t="s">
        <v>29</v>
      </c>
      <c r="H1" s="3" t="s">
        <v>47</v>
      </c>
      <c r="I1" s="3" t="s">
        <v>48</v>
      </c>
    </row>
    <row r="2" spans="1:9" ht="69.75" customHeight="1" x14ac:dyDescent="0.3">
      <c r="A2" s="38" t="s">
        <v>134</v>
      </c>
      <c r="B2" s="24"/>
      <c r="C2" s="24"/>
      <c r="D2" s="24"/>
      <c r="E2" s="24"/>
      <c r="F2" s="24"/>
      <c r="G2" s="27" t="str">
        <f>IF((IF(UPPER(B2)="N/A",1,0)+IF(UPPER(C2)="N/S",1,0)+IF(OR(D2=1,D2=2),1,0)+IF(OR(E2=3,E2=4,E2=5),1,0)+IF(OR(F2=6,F2=7,F2=8),1,0))&gt;1,"Error!","")</f>
        <v/>
      </c>
      <c r="H2" s="2">
        <f>IF(B2&lt;&gt;"N/A",8,0)</f>
        <v>8</v>
      </c>
      <c r="I2" s="2">
        <f>SUM(D2:F2)</f>
        <v>0</v>
      </c>
    </row>
    <row r="3" spans="1:9" ht="77.25" customHeight="1" x14ac:dyDescent="0.3">
      <c r="A3" s="38" t="s">
        <v>135</v>
      </c>
      <c r="B3" s="24"/>
      <c r="C3" s="24"/>
      <c r="D3" s="24"/>
      <c r="E3" s="24"/>
      <c r="F3" s="24"/>
      <c r="G3" s="27" t="str">
        <f t="shared" ref="G3:G15" si="0">IF((IF(UPPER(B3)="N/A",1,0)+IF(UPPER(C3)="N/S",1,0)+IF(OR(D3=1,D3=2),1,0)+IF(OR(E3=3,E3=4,E3=5),1,0)+IF(OR(F3=6,F3=7,F3=8),1,0))&gt;1,"Error!","")</f>
        <v/>
      </c>
      <c r="H3" s="2">
        <f t="shared" ref="H3:H15" si="1">IF(B3&lt;&gt;"N/A",8,0)</f>
        <v>8</v>
      </c>
      <c r="I3" s="2">
        <f t="shared" ref="I3:I15" si="2">SUM(D3:F3)</f>
        <v>0</v>
      </c>
    </row>
    <row r="4" spans="1:9" ht="72" customHeight="1" x14ac:dyDescent="0.3">
      <c r="A4" s="38" t="s">
        <v>136</v>
      </c>
      <c r="B4" s="24"/>
      <c r="C4" s="24"/>
      <c r="D4" s="24"/>
      <c r="E4" s="24"/>
      <c r="F4" s="24"/>
      <c r="G4" s="27" t="str">
        <f t="shared" si="0"/>
        <v/>
      </c>
      <c r="H4" s="2">
        <f t="shared" si="1"/>
        <v>8</v>
      </c>
      <c r="I4" s="2">
        <f t="shared" si="2"/>
        <v>0</v>
      </c>
    </row>
    <row r="5" spans="1:9" ht="65.25" customHeight="1" x14ac:dyDescent="0.3">
      <c r="A5" s="38" t="s">
        <v>137</v>
      </c>
      <c r="B5" s="24"/>
      <c r="C5" s="24"/>
      <c r="D5" s="24"/>
      <c r="E5" s="24"/>
      <c r="F5" s="24"/>
      <c r="G5" s="27" t="str">
        <f t="shared" si="0"/>
        <v/>
      </c>
      <c r="H5" s="2">
        <f t="shared" si="1"/>
        <v>8</v>
      </c>
      <c r="I5" s="2">
        <f t="shared" si="2"/>
        <v>0</v>
      </c>
    </row>
    <row r="6" spans="1:9" ht="90" customHeight="1" x14ac:dyDescent="0.3">
      <c r="A6" s="38" t="s">
        <v>138</v>
      </c>
      <c r="B6" s="24"/>
      <c r="C6" s="24"/>
      <c r="D6" s="24"/>
      <c r="E6" s="24"/>
      <c r="F6" s="24"/>
      <c r="G6" s="27" t="str">
        <f t="shared" si="0"/>
        <v/>
      </c>
      <c r="H6" s="2">
        <f t="shared" si="1"/>
        <v>8</v>
      </c>
      <c r="I6" s="2">
        <f t="shared" si="2"/>
        <v>0</v>
      </c>
    </row>
    <row r="7" spans="1:9" ht="73.5" customHeight="1" x14ac:dyDescent="0.3">
      <c r="A7" s="38" t="s">
        <v>139</v>
      </c>
      <c r="B7" s="24"/>
      <c r="C7" s="24"/>
      <c r="D7" s="24"/>
      <c r="E7" s="24"/>
      <c r="F7" s="24"/>
      <c r="G7" s="27" t="str">
        <f t="shared" si="0"/>
        <v/>
      </c>
      <c r="H7" s="2">
        <f t="shared" si="1"/>
        <v>8</v>
      </c>
      <c r="I7" s="2">
        <f t="shared" si="2"/>
        <v>0</v>
      </c>
    </row>
    <row r="8" spans="1:9" ht="77.25" customHeight="1" x14ac:dyDescent="0.3">
      <c r="A8" s="38" t="s">
        <v>140</v>
      </c>
      <c r="B8" s="24"/>
      <c r="C8" s="24"/>
      <c r="D8" s="24"/>
      <c r="E8" s="24"/>
      <c r="F8" s="24"/>
      <c r="G8" s="27" t="str">
        <f t="shared" si="0"/>
        <v/>
      </c>
      <c r="H8" s="2">
        <f t="shared" si="1"/>
        <v>8</v>
      </c>
      <c r="I8" s="2">
        <f t="shared" si="2"/>
        <v>0</v>
      </c>
    </row>
    <row r="9" spans="1:9" ht="55.5" customHeight="1" x14ac:dyDescent="0.3">
      <c r="A9" s="38" t="s">
        <v>141</v>
      </c>
      <c r="B9" s="24"/>
      <c r="C9" s="24"/>
      <c r="D9" s="24"/>
      <c r="E9" s="24"/>
      <c r="F9" s="24"/>
      <c r="G9" s="27" t="str">
        <f t="shared" si="0"/>
        <v/>
      </c>
      <c r="H9" s="2">
        <f t="shared" si="1"/>
        <v>8</v>
      </c>
      <c r="I9" s="2">
        <f t="shared" si="2"/>
        <v>0</v>
      </c>
    </row>
    <row r="10" spans="1:9" ht="60" customHeight="1" x14ac:dyDescent="0.3">
      <c r="A10" s="38" t="s">
        <v>142</v>
      </c>
      <c r="B10" s="24"/>
      <c r="C10" s="24"/>
      <c r="D10" s="24"/>
      <c r="E10" s="24"/>
      <c r="F10" s="24"/>
      <c r="G10" s="27" t="str">
        <f t="shared" si="0"/>
        <v/>
      </c>
      <c r="H10" s="2">
        <f t="shared" si="1"/>
        <v>8</v>
      </c>
      <c r="I10" s="2">
        <f t="shared" si="2"/>
        <v>0</v>
      </c>
    </row>
    <row r="11" spans="1:9" ht="48" customHeight="1" x14ac:dyDescent="0.3">
      <c r="A11" s="38" t="s">
        <v>143</v>
      </c>
      <c r="B11" s="24"/>
      <c r="C11" s="24"/>
      <c r="D11" s="24"/>
      <c r="E11" s="24"/>
      <c r="F11" s="24"/>
      <c r="G11" s="27" t="str">
        <f t="shared" si="0"/>
        <v/>
      </c>
      <c r="H11" s="2">
        <f t="shared" si="1"/>
        <v>8</v>
      </c>
      <c r="I11" s="2">
        <f t="shared" si="2"/>
        <v>0</v>
      </c>
    </row>
    <row r="12" spans="1:9" ht="77.25" customHeight="1" x14ac:dyDescent="0.3">
      <c r="A12" s="37" t="s">
        <v>144</v>
      </c>
      <c r="B12" s="24"/>
      <c r="C12" s="24"/>
      <c r="D12" s="24"/>
      <c r="E12" s="24"/>
      <c r="F12" s="24"/>
      <c r="G12" s="27" t="str">
        <f t="shared" si="0"/>
        <v/>
      </c>
      <c r="H12" s="2">
        <f t="shared" si="1"/>
        <v>8</v>
      </c>
      <c r="I12" s="2">
        <f t="shared" si="2"/>
        <v>0</v>
      </c>
    </row>
    <row r="13" spans="1:9" ht="52.5" customHeight="1" x14ac:dyDescent="0.3">
      <c r="A13" s="38" t="s">
        <v>145</v>
      </c>
      <c r="B13" s="24"/>
      <c r="C13" s="24"/>
      <c r="D13" s="24"/>
      <c r="E13" s="24"/>
      <c r="F13" s="24"/>
      <c r="G13" s="27" t="str">
        <f t="shared" si="0"/>
        <v/>
      </c>
      <c r="H13" s="2">
        <f t="shared" si="1"/>
        <v>8</v>
      </c>
      <c r="I13" s="2">
        <f t="shared" si="2"/>
        <v>0</v>
      </c>
    </row>
    <row r="14" spans="1:9" ht="54" customHeight="1" x14ac:dyDescent="0.3">
      <c r="A14" s="38" t="s">
        <v>146</v>
      </c>
      <c r="B14" s="24"/>
      <c r="C14" s="24"/>
      <c r="D14" s="24"/>
      <c r="E14" s="24"/>
      <c r="F14" s="24"/>
      <c r="G14" s="27" t="str">
        <f t="shared" si="0"/>
        <v/>
      </c>
      <c r="H14" s="2">
        <f t="shared" si="1"/>
        <v>8</v>
      </c>
      <c r="I14" s="2">
        <f t="shared" si="2"/>
        <v>0</v>
      </c>
    </row>
    <row r="15" spans="1:9" ht="77.25" customHeight="1" x14ac:dyDescent="0.3">
      <c r="A15" s="38" t="s">
        <v>147</v>
      </c>
      <c r="B15" s="24"/>
      <c r="C15" s="24"/>
      <c r="D15" s="24"/>
      <c r="E15" s="24"/>
      <c r="F15" s="24"/>
      <c r="G15" s="27" t="str">
        <f t="shared" si="0"/>
        <v/>
      </c>
      <c r="H15" s="2">
        <f t="shared" si="1"/>
        <v>8</v>
      </c>
      <c r="I15" s="2">
        <f t="shared" si="2"/>
        <v>0</v>
      </c>
    </row>
    <row r="16" spans="1:9" x14ac:dyDescent="0.3">
      <c r="A16" s="19" t="s">
        <v>34</v>
      </c>
      <c r="B16" s="45" t="s">
        <v>0</v>
      </c>
      <c r="C16" s="46"/>
      <c r="D16" s="45" t="s">
        <v>1</v>
      </c>
      <c r="E16" s="46"/>
      <c r="F16" s="20" t="s">
        <v>36</v>
      </c>
      <c r="H16" s="2">
        <f>SUM(H2:H15)</f>
        <v>112</v>
      </c>
      <c r="I16" s="2">
        <f>SUM(I2:I15)</f>
        <v>0</v>
      </c>
    </row>
    <row r="17" spans="1:8" x14ac:dyDescent="0.3">
      <c r="A17" s="33" t="s">
        <v>42</v>
      </c>
      <c r="B17" s="49">
        <f>+H16</f>
        <v>112</v>
      </c>
      <c r="C17" s="50"/>
      <c r="D17" s="49">
        <f>+I16</f>
        <v>0</v>
      </c>
      <c r="E17" s="50"/>
      <c r="F17" s="34">
        <f>TRUNC(H17,4)</f>
        <v>0</v>
      </c>
      <c r="H17" s="29">
        <f>+IFERROR(I16/H16,0)</f>
        <v>0</v>
      </c>
    </row>
  </sheetData>
  <mergeCells count="4">
    <mergeCell ref="B16:C16"/>
    <mergeCell ref="D16:E16"/>
    <mergeCell ref="B17:C17"/>
    <mergeCell ref="D17:E17"/>
  </mergeCells>
  <dataValidations count="6">
    <dataValidation allowBlank="1" showInputMessage="1" showErrorMessage="1" promptTitle="Select only ONE score" prompt="Multiple scores not permitted." sqref="A2:A15" xr:uid="{328491DF-0C64-47F5-97AA-F5053C772BCB}"/>
    <dataValidation type="list" allowBlank="1" showInputMessage="1" showErrorMessage="1" promptTitle="Not applicable" prompt="Select N/A from the drop down box." sqref="B2:B15" xr:uid="{A887E8E4-DF46-4DDF-ADA0-5812289238BB}">
      <formula1>"N/A"</formula1>
    </dataValidation>
    <dataValidation type="list" allowBlank="1" showInputMessage="1" showErrorMessage="1" promptTitle="Not started" prompt="Select N/S from the drop down box." sqref="C2:C15" xr:uid="{FAFAFDFA-9D71-468D-A448-BB108101D3CC}">
      <formula1>"N/S"</formula1>
    </dataValidation>
    <dataValidation type="list" allowBlank="1" showInputMessage="1" showErrorMessage="1" promptTitle="&quot;1&quot; or &quot;2&quot; - only valid scores" prompt="Select 1 or 2 from the drop down box." sqref="D2:D15" xr:uid="{39026BCD-C9E5-4DFB-ACA3-89143458484B}">
      <formula1>"1,2"</formula1>
    </dataValidation>
    <dataValidation type="list" allowBlank="1" showInputMessage="1" showErrorMessage="1" promptTitle="&quot;3&quot;, &quot;4&quot; or &quot;5&quot; - valid scores" prompt="Select 3, 4, or 5 from the drop down box." sqref="E2:E15" xr:uid="{FF893396-AC97-44F2-A2FF-B4EFF5E78AFF}">
      <formula1>"3,4,5"</formula1>
    </dataValidation>
    <dataValidation type="list" allowBlank="1" showInputMessage="1" showErrorMessage="1" promptTitle="&quot;6&quot;, &quot;7&quot; or &quot;8&quot; - valid scores" prompt="Select 6, 7, or 8 from the drop down box." sqref="F2:F15" xr:uid="{744A4F8D-B0E3-4D7C-B243-D33EF27D413E}">
      <formula1>"6,7,8"</formula1>
    </dataValidation>
  </dataValidations>
  <pageMargins left="0.7" right="0.7" top="0.75" bottom="0.75" header="0.3" footer="0.3"/>
  <pageSetup scale="63"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6"/>
  <sheetViews>
    <sheetView tabSelected="1" zoomScaleNormal="100" workbookViewId="0">
      <pane ySplit="1" topLeftCell="A2" activePane="bottomLeft" state="frozen"/>
      <selection pane="bottomLeft" activeCell="B5" sqref="B5"/>
    </sheetView>
  </sheetViews>
  <sheetFormatPr defaultColWidth="57.33203125" defaultRowHeight="14.4" x14ac:dyDescent="0.3"/>
  <cols>
    <col min="1" max="1" width="58.6640625" style="2" customWidth="1"/>
    <col min="2" max="4" width="15.5546875" style="2" customWidth="1"/>
    <col min="5" max="5" width="5.6640625" style="2" customWidth="1"/>
    <col min="6" max="6" width="8.109375" style="2" hidden="1" customWidth="1"/>
    <col min="7" max="7" width="10.109375" style="2" hidden="1" customWidth="1"/>
    <col min="8" max="19" width="6.6640625" style="2" customWidth="1"/>
    <col min="20" max="25" width="4.44140625" style="2" customWidth="1"/>
    <col min="26" max="16384" width="57.33203125" style="2"/>
  </cols>
  <sheetData>
    <row r="1" spans="1:7" ht="80.25" customHeight="1" x14ac:dyDescent="0.3">
      <c r="A1" s="1" t="s">
        <v>43</v>
      </c>
      <c r="B1" s="17" t="s">
        <v>49</v>
      </c>
      <c r="C1" s="17" t="s">
        <v>52</v>
      </c>
      <c r="D1" s="17" t="s">
        <v>32</v>
      </c>
      <c r="F1" s="3" t="s">
        <v>47</v>
      </c>
      <c r="G1" s="3" t="s">
        <v>48</v>
      </c>
    </row>
    <row r="2" spans="1:7" ht="33" customHeight="1" x14ac:dyDescent="0.3">
      <c r="A2" s="6" t="s">
        <v>13</v>
      </c>
      <c r="B2" s="24"/>
      <c r="C2" s="24"/>
      <c r="D2" s="24"/>
      <c r="E2" s="27" t="str">
        <f>IF((IF(UPPER(B2)="N/A",1,0)+IF(UPPER(C2)="U/M",1,0)+IF(D2=1,1,0))&gt;1,"Error!","")</f>
        <v/>
      </c>
      <c r="F2" s="2">
        <f>IF(B2&lt;&gt;"N/A",1,0)</f>
        <v>1</v>
      </c>
      <c r="G2" s="2">
        <f>+D2</f>
        <v>0</v>
      </c>
    </row>
    <row r="3" spans="1:7" ht="33" customHeight="1" x14ac:dyDescent="0.3">
      <c r="A3" s="6" t="s">
        <v>14</v>
      </c>
      <c r="B3" s="24"/>
      <c r="C3" s="24"/>
      <c r="D3" s="24"/>
      <c r="E3" s="27" t="str">
        <f t="shared" ref="E3:E14" si="0">IF((IF(UPPER(B3)="N/A",1,0)+IF(UPPER(C3)="U/M",1,0)+IF(D3=1,1,0))&gt;1,"Error!","")</f>
        <v/>
      </c>
      <c r="F3" s="2">
        <f t="shared" ref="F3:F14" si="1">IF(B3&lt;&gt;"N/A",1,0)</f>
        <v>1</v>
      </c>
      <c r="G3" s="2">
        <f t="shared" ref="G3:G14" si="2">+D3</f>
        <v>0</v>
      </c>
    </row>
    <row r="4" spans="1:7" ht="27" customHeight="1" x14ac:dyDescent="0.3">
      <c r="A4" s="6" t="s">
        <v>15</v>
      </c>
      <c r="B4" s="24"/>
      <c r="C4" s="24"/>
      <c r="D4" s="24"/>
      <c r="E4" s="27" t="str">
        <f t="shared" si="0"/>
        <v/>
      </c>
      <c r="F4" s="2">
        <f t="shared" si="1"/>
        <v>1</v>
      </c>
      <c r="G4" s="2">
        <f t="shared" si="2"/>
        <v>0</v>
      </c>
    </row>
    <row r="5" spans="1:7" ht="63" customHeight="1" x14ac:dyDescent="0.3">
      <c r="A5" s="6" t="s">
        <v>33</v>
      </c>
      <c r="B5" s="24"/>
      <c r="C5" s="24"/>
      <c r="D5" s="24"/>
      <c r="E5" s="27" t="str">
        <f t="shared" si="0"/>
        <v/>
      </c>
      <c r="F5" s="2">
        <f t="shared" si="1"/>
        <v>1</v>
      </c>
      <c r="G5" s="2">
        <f t="shared" si="2"/>
        <v>0</v>
      </c>
    </row>
    <row r="6" spans="1:7" ht="33" customHeight="1" x14ac:dyDescent="0.3">
      <c r="A6" s="6" t="s">
        <v>16</v>
      </c>
      <c r="B6" s="24"/>
      <c r="C6" s="24"/>
      <c r="D6" s="24"/>
      <c r="E6" s="27" t="str">
        <f t="shared" si="0"/>
        <v/>
      </c>
      <c r="F6" s="2">
        <f t="shared" si="1"/>
        <v>1</v>
      </c>
      <c r="G6" s="2">
        <f t="shared" si="2"/>
        <v>0</v>
      </c>
    </row>
    <row r="7" spans="1:7" ht="33" customHeight="1" x14ac:dyDescent="0.3">
      <c r="A7" s="6" t="s">
        <v>17</v>
      </c>
      <c r="B7" s="24"/>
      <c r="C7" s="24"/>
      <c r="D7" s="24"/>
      <c r="E7" s="27" t="str">
        <f t="shared" si="0"/>
        <v/>
      </c>
      <c r="F7" s="2">
        <f t="shared" si="1"/>
        <v>1</v>
      </c>
      <c r="G7" s="2">
        <f t="shared" si="2"/>
        <v>0</v>
      </c>
    </row>
    <row r="8" spans="1:7" ht="33" customHeight="1" x14ac:dyDescent="0.3">
      <c r="A8" s="6" t="s">
        <v>18</v>
      </c>
      <c r="B8" s="24"/>
      <c r="C8" s="24"/>
      <c r="D8" s="24"/>
      <c r="E8" s="27" t="str">
        <f t="shared" si="0"/>
        <v/>
      </c>
      <c r="F8" s="2">
        <f t="shared" si="1"/>
        <v>1</v>
      </c>
      <c r="G8" s="2">
        <f t="shared" si="2"/>
        <v>0</v>
      </c>
    </row>
    <row r="9" spans="1:7" ht="27" customHeight="1" x14ac:dyDescent="0.3">
      <c r="A9" s="6" t="s">
        <v>19</v>
      </c>
      <c r="B9" s="24"/>
      <c r="C9" s="24"/>
      <c r="D9" s="24"/>
      <c r="E9" s="27" t="str">
        <f t="shared" si="0"/>
        <v/>
      </c>
      <c r="F9" s="2">
        <f t="shared" si="1"/>
        <v>1</v>
      </c>
      <c r="G9" s="2">
        <f t="shared" si="2"/>
        <v>0</v>
      </c>
    </row>
    <row r="10" spans="1:7" ht="25.5" customHeight="1" x14ac:dyDescent="0.3">
      <c r="A10" s="6" t="s">
        <v>20</v>
      </c>
      <c r="B10" s="24"/>
      <c r="C10" s="24"/>
      <c r="D10" s="24"/>
      <c r="E10" s="27" t="str">
        <f t="shared" si="0"/>
        <v/>
      </c>
      <c r="F10" s="2">
        <f t="shared" si="1"/>
        <v>1</v>
      </c>
      <c r="G10" s="2">
        <f t="shared" si="2"/>
        <v>0</v>
      </c>
    </row>
    <row r="11" spans="1:7" ht="24.75" customHeight="1" x14ac:dyDescent="0.3">
      <c r="A11" s="6" t="s">
        <v>21</v>
      </c>
      <c r="B11" s="24"/>
      <c r="C11" s="24"/>
      <c r="D11" s="24"/>
      <c r="E11" s="27" t="str">
        <f t="shared" si="0"/>
        <v/>
      </c>
      <c r="F11" s="2">
        <f t="shared" si="1"/>
        <v>1</v>
      </c>
      <c r="G11" s="2">
        <f t="shared" si="2"/>
        <v>0</v>
      </c>
    </row>
    <row r="12" spans="1:7" ht="27" customHeight="1" x14ac:dyDescent="0.3">
      <c r="A12" s="6" t="s">
        <v>22</v>
      </c>
      <c r="B12" s="24"/>
      <c r="C12" s="24"/>
      <c r="D12" s="24"/>
      <c r="E12" s="27" t="str">
        <f t="shared" si="0"/>
        <v/>
      </c>
      <c r="F12" s="2">
        <f t="shared" si="1"/>
        <v>1</v>
      </c>
      <c r="G12" s="2">
        <f t="shared" si="2"/>
        <v>0</v>
      </c>
    </row>
    <row r="13" spans="1:7" ht="33" customHeight="1" x14ac:dyDescent="0.3">
      <c r="A13" s="6" t="s">
        <v>4</v>
      </c>
      <c r="B13" s="24"/>
      <c r="C13" s="24"/>
      <c r="D13" s="24"/>
      <c r="E13" s="27" t="str">
        <f t="shared" si="0"/>
        <v/>
      </c>
      <c r="F13" s="2">
        <f t="shared" si="1"/>
        <v>1</v>
      </c>
      <c r="G13" s="2">
        <f t="shared" si="2"/>
        <v>0</v>
      </c>
    </row>
    <row r="14" spans="1:7" ht="33" customHeight="1" x14ac:dyDescent="0.3">
      <c r="A14" s="6" t="s">
        <v>23</v>
      </c>
      <c r="B14" s="24"/>
      <c r="C14" s="24"/>
      <c r="D14" s="24"/>
      <c r="E14" s="27" t="str">
        <f t="shared" si="0"/>
        <v/>
      </c>
      <c r="F14" s="2">
        <f t="shared" si="1"/>
        <v>1</v>
      </c>
      <c r="G14" s="2">
        <f t="shared" si="2"/>
        <v>0</v>
      </c>
    </row>
    <row r="15" spans="1:7" s="22" customFormat="1" x14ac:dyDescent="0.3">
      <c r="A15" s="19" t="s">
        <v>34</v>
      </c>
      <c r="B15" s="20" t="s">
        <v>0</v>
      </c>
      <c r="C15" s="20" t="s">
        <v>1</v>
      </c>
      <c r="D15" s="20" t="s">
        <v>36</v>
      </c>
      <c r="F15" s="2">
        <f>SUM(F2:F14)</f>
        <v>13</v>
      </c>
      <c r="G15" s="2">
        <f>SUM(G2:G14)</f>
        <v>0</v>
      </c>
    </row>
    <row r="16" spans="1:7" x14ac:dyDescent="0.3">
      <c r="A16" s="23" t="s">
        <v>44</v>
      </c>
      <c r="B16" s="24">
        <f>+F15</f>
        <v>13</v>
      </c>
      <c r="C16" s="25">
        <f>+G15</f>
        <v>0</v>
      </c>
      <c r="D16" s="28">
        <f>TRUNC(F16,4)</f>
        <v>0</v>
      </c>
      <c r="E16" s="21"/>
      <c r="F16" s="29">
        <f>+IFERROR(G15/F15,0)</f>
        <v>0</v>
      </c>
    </row>
  </sheetData>
  <dataValidations count="4">
    <dataValidation allowBlank="1" showInputMessage="1" showErrorMessage="1" promptTitle="Select only ONE score" prompt="Multiple scores not permitted." sqref="A2:A14" xr:uid="{542B367E-6327-43AD-A889-1727602CFF4A}"/>
    <dataValidation type="list" allowBlank="1" showInputMessage="1" showErrorMessage="1" promptTitle="Not applicable" prompt="Select N/A from the drop down box." sqref="B2:B14" xr:uid="{8D9DBF93-837B-4081-A208-D32A7BD85480}">
      <formula1>"N/A"</formula1>
    </dataValidation>
    <dataValidation type="list" allowBlank="1" showInputMessage="1" showErrorMessage="1" promptTitle="Question unmet" prompt="Select U/M from the drop down box." sqref="C2:C14" xr:uid="{13B2EDE3-0EF2-447C-ADE8-63A7C117F8D2}">
      <formula1>"U/M"</formula1>
    </dataValidation>
    <dataValidation type="list" allowBlank="1" showInputMessage="1" showErrorMessage="1" promptTitle="&quot;1&quot; is the only valid score" prompt="Select 1 from the drop down box." sqref="D2:D14" xr:uid="{BAE0670B-68DA-4C74-B10C-A9D252EAB45F}">
      <formula1>"1"</formula1>
    </dataValidation>
  </dataValidations>
  <pageMargins left="0.7" right="0.7" top="0.75" bottom="0.75" header="0.3" footer="0.3"/>
  <pageSetup scale="8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Page 1 grid</vt:lpstr>
      <vt:lpstr>Community Vitality</vt:lpstr>
      <vt:lpstr>Floral Impact</vt:lpstr>
      <vt:lpstr>Landscaped Areas</vt:lpstr>
      <vt:lpstr>Urban Forestry</vt:lpstr>
      <vt:lpstr>Environmental Initiatives</vt:lpstr>
      <vt:lpstr>Celebrating Heritage</vt:lpstr>
      <vt:lpstr>Overall Impression</vt:lpstr>
      <vt:lpstr>Evaluation Tour Prep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Kunkle</dc:creator>
  <cp:lastModifiedBy>Laura Kunkle</cp:lastModifiedBy>
  <cp:lastPrinted>2024-02-12T20:12:05Z</cp:lastPrinted>
  <dcterms:created xsi:type="dcterms:W3CDTF">2018-01-13T22:05:54Z</dcterms:created>
  <dcterms:modified xsi:type="dcterms:W3CDTF">2024-02-12T20:22:27Z</dcterms:modified>
</cp:coreProperties>
</file>